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5" windowWidth="16470" windowHeight="7845" activeTab="2"/>
  </bookViews>
  <sheets>
    <sheet name="Linear Regression" sheetId="3" r:id="rId1"/>
    <sheet name="Linear Regression 2" sheetId="5" r:id="rId2"/>
    <sheet name="Ridge Regression" sheetId="7" r:id="rId3"/>
  </sheets>
  <definedNames>
    <definedName name="solver_adj" localSheetId="0" hidden="1">'Linear Regression'!$C$2</definedName>
    <definedName name="solver_adj" localSheetId="2" hidden="1">'Ridge Regression'!$C$2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1000</definedName>
    <definedName name="solver_itr" localSheetId="2" hidden="1">1000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'Linear Regression'!$M$4</definedName>
    <definedName name="solver_opt" localSheetId="2" hidden="1">'Ridge Regression'!$M$4</definedName>
    <definedName name="solver_pre" localSheetId="0" hidden="1">0.00000001</definedName>
    <definedName name="solver_pre" localSheetId="2" hidden="1">0.00000001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0.02</definedName>
    <definedName name="solver_tol" localSheetId="2" hidden="1">0.02</definedName>
    <definedName name="solver_typ" localSheetId="0" hidden="1">1</definedName>
    <definedName name="solver_typ" localSheetId="2" hidden="1">1</definedName>
    <definedName name="solver_val" localSheetId="0" hidden="1">0</definedName>
    <definedName name="solver_val" localSheetId="2" hidden="1">0</definedName>
  </definedNames>
  <calcPr calcId="144525"/>
</workbook>
</file>

<file path=xl/calcChain.xml><?xml version="1.0" encoding="utf-8"?>
<calcChain xmlns="http://schemas.openxmlformats.org/spreadsheetml/2006/main">
  <c r="F52" i="7" l="1"/>
  <c r="E52" i="7"/>
  <c r="D52" i="7"/>
  <c r="C52" i="7"/>
  <c r="B52" i="7"/>
  <c r="F51" i="7"/>
  <c r="E51" i="7"/>
  <c r="D51" i="7"/>
  <c r="C51" i="7"/>
  <c r="B51" i="7"/>
  <c r="F50" i="7"/>
  <c r="E50" i="7"/>
  <c r="D50" i="7"/>
  <c r="C50" i="7"/>
  <c r="B50" i="7"/>
  <c r="F49" i="7"/>
  <c r="E49" i="7"/>
  <c r="D49" i="7"/>
  <c r="C49" i="7"/>
  <c r="B49" i="7"/>
  <c r="F48" i="7"/>
  <c r="E48" i="7"/>
  <c r="D48" i="7"/>
  <c r="C48" i="7"/>
  <c r="B48" i="7"/>
  <c r="F47" i="7"/>
  <c r="E47" i="7"/>
  <c r="D47" i="7"/>
  <c r="C47" i="7"/>
  <c r="B47" i="7"/>
  <c r="F46" i="7"/>
  <c r="E46" i="7"/>
  <c r="D46" i="7"/>
  <c r="C46" i="7"/>
  <c r="B46" i="7"/>
  <c r="F45" i="7"/>
  <c r="E45" i="7"/>
  <c r="D45" i="7"/>
  <c r="C45" i="7"/>
  <c r="B45" i="7"/>
  <c r="F44" i="7"/>
  <c r="E44" i="7"/>
  <c r="D44" i="7"/>
  <c r="C44" i="7"/>
  <c r="B44" i="7"/>
  <c r="F43" i="7"/>
  <c r="E43" i="7"/>
  <c r="D43" i="7"/>
  <c r="C43" i="7"/>
  <c r="B43" i="7"/>
  <c r="F42" i="7"/>
  <c r="E42" i="7"/>
  <c r="D42" i="7"/>
  <c r="C42" i="7"/>
  <c r="B42" i="7"/>
  <c r="F41" i="7"/>
  <c r="E41" i="7"/>
  <c r="D41" i="7"/>
  <c r="C41" i="7"/>
  <c r="B41" i="7"/>
  <c r="F40" i="7"/>
  <c r="E40" i="7"/>
  <c r="D40" i="7"/>
  <c r="C40" i="7"/>
  <c r="B40" i="7"/>
  <c r="F39" i="7"/>
  <c r="E39" i="7"/>
  <c r="D39" i="7"/>
  <c r="C39" i="7"/>
  <c r="B39" i="7"/>
  <c r="F38" i="7"/>
  <c r="E38" i="7"/>
  <c r="D38" i="7"/>
  <c r="C38" i="7"/>
  <c r="B38" i="7"/>
  <c r="F37" i="7"/>
  <c r="E37" i="7"/>
  <c r="D37" i="7"/>
  <c r="C37" i="7"/>
  <c r="B37" i="7"/>
  <c r="F36" i="7"/>
  <c r="E36" i="7"/>
  <c r="D36" i="7"/>
  <c r="C36" i="7"/>
  <c r="B36" i="7"/>
  <c r="F35" i="7"/>
  <c r="E35" i="7"/>
  <c r="D35" i="7"/>
  <c r="C35" i="7"/>
  <c r="B35" i="7"/>
  <c r="F34" i="7"/>
  <c r="E34" i="7"/>
  <c r="D34" i="7"/>
  <c r="C34" i="7"/>
  <c r="B34" i="7"/>
  <c r="F33" i="7"/>
  <c r="E33" i="7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9" i="7"/>
  <c r="E29" i="7"/>
  <c r="D29" i="7"/>
  <c r="C29" i="7"/>
  <c r="B29" i="7"/>
  <c r="F28" i="7"/>
  <c r="E28" i="7"/>
  <c r="D28" i="7"/>
  <c r="C28" i="7"/>
  <c r="B28" i="7"/>
  <c r="F27" i="7"/>
  <c r="E27" i="7"/>
  <c r="D27" i="7"/>
  <c r="C27" i="7"/>
  <c r="B27" i="7"/>
  <c r="F26" i="7"/>
  <c r="E26" i="7"/>
  <c r="D26" i="7"/>
  <c r="C26" i="7"/>
  <c r="B26" i="7"/>
  <c r="F25" i="7"/>
  <c r="E25" i="7"/>
  <c r="D25" i="7"/>
  <c r="C25" i="7"/>
  <c r="B25" i="7"/>
  <c r="F24" i="7"/>
  <c r="E24" i="7"/>
  <c r="D24" i="7"/>
  <c r="C24" i="7"/>
  <c r="B24" i="7"/>
  <c r="F23" i="7"/>
  <c r="E23" i="7"/>
  <c r="D23" i="7"/>
  <c r="C23" i="7"/>
  <c r="B23" i="7"/>
  <c r="F22" i="7"/>
  <c r="E22" i="7"/>
  <c r="D22" i="7"/>
  <c r="C22" i="7"/>
  <c r="B22" i="7"/>
  <c r="F21" i="7"/>
  <c r="E21" i="7"/>
  <c r="D21" i="7"/>
  <c r="C21" i="7"/>
  <c r="B21" i="7"/>
  <c r="F20" i="7"/>
  <c r="E20" i="7"/>
  <c r="D20" i="7"/>
  <c r="C20" i="7"/>
  <c r="B20" i="7"/>
  <c r="F19" i="7"/>
  <c r="E19" i="7"/>
  <c r="D19" i="7"/>
  <c r="C19" i="7"/>
  <c r="B19" i="7"/>
  <c r="F18" i="7"/>
  <c r="E18" i="7"/>
  <c r="D18" i="7"/>
  <c r="C18" i="7"/>
  <c r="B18" i="7"/>
  <c r="F17" i="7"/>
  <c r="E17" i="7"/>
  <c r="D17" i="7"/>
  <c r="C17" i="7"/>
  <c r="B17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F5" i="7"/>
  <c r="E5" i="7"/>
  <c r="D5" i="7"/>
  <c r="C5" i="7"/>
  <c r="B5" i="7"/>
  <c r="F4" i="7"/>
  <c r="E4" i="7"/>
  <c r="C4" i="7"/>
  <c r="B4" i="7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C52" i="3" l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I20" i="5" l="1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L51" i="7"/>
  <c r="L49" i="7"/>
  <c r="L47" i="7"/>
  <c r="L45" i="7"/>
  <c r="L43" i="7"/>
  <c r="L41" i="7"/>
  <c r="L39" i="7"/>
  <c r="L37" i="7"/>
  <c r="L35" i="7"/>
  <c r="L33" i="7"/>
  <c r="L31" i="7"/>
  <c r="L29" i="7"/>
  <c r="L27" i="7"/>
  <c r="L25" i="7"/>
  <c r="L23" i="7"/>
  <c r="L21" i="7"/>
  <c r="L19" i="7"/>
  <c r="L17" i="7"/>
  <c r="L15" i="7"/>
  <c r="L13" i="7"/>
  <c r="L12" i="7"/>
  <c r="L10" i="7"/>
  <c r="L8" i="7"/>
  <c r="L6" i="7"/>
  <c r="L53" i="7"/>
  <c r="L52" i="7"/>
  <c r="L50" i="7"/>
  <c r="L48" i="7"/>
  <c r="L46" i="7"/>
  <c r="L44" i="7"/>
  <c r="L42" i="7"/>
  <c r="L40" i="7"/>
  <c r="L38" i="7"/>
  <c r="L36" i="7"/>
  <c r="L34" i="7"/>
  <c r="L32" i="7"/>
  <c r="L30" i="7"/>
  <c r="L28" i="7"/>
  <c r="L26" i="7"/>
  <c r="L24" i="7"/>
  <c r="L22" i="7"/>
  <c r="L20" i="7"/>
  <c r="L18" i="7"/>
  <c r="L16" i="7"/>
  <c r="L14" i="7"/>
  <c r="L11" i="7"/>
  <c r="M10" i="7" s="1"/>
  <c r="L9" i="7"/>
  <c r="M8" i="7" s="1"/>
  <c r="L7" i="7"/>
  <c r="M6" i="7" s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F4" i="3"/>
  <c r="M13" i="7" l="1"/>
  <c r="M17" i="7"/>
  <c r="M21" i="7"/>
  <c r="M25" i="7"/>
  <c r="M29" i="7"/>
  <c r="M33" i="7"/>
  <c r="M37" i="7"/>
  <c r="M41" i="7"/>
  <c r="M45" i="7"/>
  <c r="M49" i="7"/>
  <c r="J23" i="5"/>
  <c r="M15" i="7"/>
  <c r="M19" i="7"/>
  <c r="M23" i="7"/>
  <c r="M27" i="7"/>
  <c r="M31" i="7"/>
  <c r="M35" i="7"/>
  <c r="M39" i="7"/>
  <c r="M43" i="7"/>
  <c r="M47" i="7"/>
  <c r="M51" i="7"/>
  <c r="M12" i="7"/>
  <c r="M52" i="7"/>
  <c r="M7" i="7"/>
  <c r="M11" i="7"/>
  <c r="M14" i="7"/>
  <c r="M18" i="7"/>
  <c r="M22" i="7"/>
  <c r="M26" i="7"/>
  <c r="M30" i="7"/>
  <c r="M34" i="7"/>
  <c r="M38" i="7"/>
  <c r="M42" i="7"/>
  <c r="M46" i="7"/>
  <c r="M50" i="7"/>
  <c r="J13" i="7"/>
  <c r="M9" i="7"/>
  <c r="M16" i="7"/>
  <c r="M20" i="7"/>
  <c r="M24" i="7"/>
  <c r="M28" i="7"/>
  <c r="M32" i="7"/>
  <c r="M36" i="7"/>
  <c r="M40" i="7"/>
  <c r="M44" i="7"/>
  <c r="M48" i="7"/>
  <c r="M4" i="7" l="1"/>
  <c r="L7" i="3"/>
  <c r="L9" i="3"/>
  <c r="L11" i="3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L51" i="3"/>
  <c r="L53" i="3"/>
  <c r="L6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L44" i="3"/>
  <c r="L46" i="3"/>
  <c r="L48" i="3"/>
  <c r="L50" i="3"/>
  <c r="L52" i="3"/>
  <c r="M6" i="3" l="1"/>
  <c r="J13" i="3"/>
  <c r="M49" i="3"/>
  <c r="M45" i="3"/>
  <c r="M41" i="3"/>
  <c r="M37" i="3"/>
  <c r="M33" i="3"/>
  <c r="M29" i="3"/>
  <c r="M25" i="3"/>
  <c r="M21" i="3"/>
  <c r="M17" i="3"/>
  <c r="M13" i="3"/>
  <c r="M9" i="3"/>
  <c r="M51" i="3"/>
  <c r="M47" i="3"/>
  <c r="M43" i="3"/>
  <c r="M39" i="3"/>
  <c r="M35" i="3"/>
  <c r="M31" i="3"/>
  <c r="M27" i="3"/>
  <c r="M23" i="3"/>
  <c r="M19" i="3"/>
  <c r="M15" i="3"/>
  <c r="M11" i="3"/>
  <c r="M7" i="3"/>
  <c r="M52" i="3"/>
  <c r="M48" i="3"/>
  <c r="M44" i="3"/>
  <c r="M40" i="3"/>
  <c r="M36" i="3"/>
  <c r="M32" i="3"/>
  <c r="M28" i="3"/>
  <c r="M24" i="3"/>
  <c r="M20" i="3"/>
  <c r="M16" i="3"/>
  <c r="M12" i="3"/>
  <c r="M8" i="3"/>
  <c r="M50" i="3"/>
  <c r="M46" i="3"/>
  <c r="M42" i="3"/>
  <c r="M38" i="3"/>
  <c r="M34" i="3"/>
  <c r="M30" i="3"/>
  <c r="M26" i="3"/>
  <c r="M22" i="3"/>
  <c r="M18" i="3"/>
  <c r="M14" i="3"/>
  <c r="M10" i="3"/>
  <c r="M4" i="3" l="1"/>
</calcChain>
</file>

<file path=xl/sharedStrings.xml><?xml version="1.0" encoding="utf-8"?>
<sst xmlns="http://schemas.openxmlformats.org/spreadsheetml/2006/main" count="44" uniqueCount="27">
  <si>
    <t>EURUSD</t>
  </si>
  <si>
    <t>SIN</t>
  </si>
  <si>
    <t>LOG</t>
  </si>
  <si>
    <t>TANH</t>
  </si>
  <si>
    <t>PARAM</t>
  </si>
  <si>
    <t>toterror</t>
  </si>
  <si>
    <t>Const</t>
  </si>
  <si>
    <t>Sin</t>
  </si>
  <si>
    <t>Log</t>
  </si>
  <si>
    <t>Tanh</t>
  </si>
  <si>
    <t>SQRT</t>
  </si>
  <si>
    <t>Sqrt</t>
  </si>
  <si>
    <t>DIFF</t>
  </si>
  <si>
    <t>Diff</t>
  </si>
  <si>
    <t>Reconstructed signal</t>
  </si>
  <si>
    <t>Correct directional change</t>
  </si>
  <si>
    <t>Weight</t>
  </si>
  <si>
    <t>Height</t>
  </si>
  <si>
    <t>Model</t>
  </si>
  <si>
    <t>Height^2</t>
  </si>
  <si>
    <t>Weight = B0 + B1 * Height + B2 * Height^2 + error</t>
  </si>
  <si>
    <t>Regression Parameters</t>
  </si>
  <si>
    <t>Estimate</t>
  </si>
  <si>
    <t>Error</t>
  </si>
  <si>
    <t>Simple example of a one week forecast for FX EUR/USD</t>
  </si>
  <si>
    <t>Total error</t>
  </si>
  <si>
    <t>Ridge Regression can be used when the "normal" regression is not able to find a solution in the system of equations. A ridge regression with zero as ridge parameter is identical to a standard regression.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</si>
</sst>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EURUSD</c:v>
          </c:tx>
          <c:marker>
            <c:symbol val="none"/>
          </c:marker>
          <c:val>
            <c:numRef>
              <c:f>'Linear Regression'!$A$5:$A$51</c:f>
              <c:numCache>
                <c:formatCode>General</c:formatCode>
                <c:ptCount val="47"/>
                <c:pt idx="0">
                  <c:v>1.5423</c:v>
                </c:pt>
                <c:pt idx="1">
                  <c:v>1.548</c:v>
                </c:pt>
                <c:pt idx="2">
                  <c:v>1.5575000000000001</c:v>
                </c:pt>
                <c:pt idx="3">
                  <c:v>1.5761000000000001</c:v>
                </c:pt>
                <c:pt idx="4">
                  <c:v>1.5552999999999999</c:v>
                </c:pt>
                <c:pt idx="5">
                  <c:v>1.5772999999999999</c:v>
                </c:pt>
                <c:pt idx="6">
                  <c:v>1.5382</c:v>
                </c:pt>
                <c:pt idx="7">
                  <c:v>1.5607</c:v>
                </c:pt>
                <c:pt idx="8">
                  <c:v>1.5793999999999999</c:v>
                </c:pt>
                <c:pt idx="9">
                  <c:v>1.5672999999999999</c:v>
                </c:pt>
                <c:pt idx="10">
                  <c:v>1.5938000000000001</c:v>
                </c:pt>
                <c:pt idx="11">
                  <c:v>1.5849</c:v>
                </c:pt>
                <c:pt idx="12">
                  <c:v>1.5698000000000001</c:v>
                </c:pt>
                <c:pt idx="13">
                  <c:v>1.5564</c:v>
                </c:pt>
                <c:pt idx="14">
                  <c:v>1.5004999999999999</c:v>
                </c:pt>
                <c:pt idx="15">
                  <c:v>1.4686999999999999</c:v>
                </c:pt>
                <c:pt idx="16">
                  <c:v>1.4792000000000001</c:v>
                </c:pt>
                <c:pt idx="17">
                  <c:v>1.4669000000000001</c:v>
                </c:pt>
                <c:pt idx="18">
                  <c:v>1.4259999999999999</c:v>
                </c:pt>
                <c:pt idx="19">
                  <c:v>1.4220999999999999</c:v>
                </c:pt>
                <c:pt idx="20">
                  <c:v>1.4463999999999999</c:v>
                </c:pt>
                <c:pt idx="21">
                  <c:v>1.4614</c:v>
                </c:pt>
                <c:pt idx="22">
                  <c:v>1.3774999999999999</c:v>
                </c:pt>
                <c:pt idx="23">
                  <c:v>1.3407</c:v>
                </c:pt>
                <c:pt idx="24">
                  <c:v>1.3407</c:v>
                </c:pt>
                <c:pt idx="25">
                  <c:v>1.2622</c:v>
                </c:pt>
                <c:pt idx="26">
                  <c:v>1.2730999999999999</c:v>
                </c:pt>
                <c:pt idx="27">
                  <c:v>1.2715000000000001</c:v>
                </c:pt>
                <c:pt idx="28">
                  <c:v>1.2596000000000001</c:v>
                </c:pt>
                <c:pt idx="29">
                  <c:v>1.2593000000000001</c:v>
                </c:pt>
                <c:pt idx="30">
                  <c:v>1.2692000000000001</c:v>
                </c:pt>
                <c:pt idx="31">
                  <c:v>1.2717000000000001</c:v>
                </c:pt>
                <c:pt idx="32">
                  <c:v>1.3358000000000001</c:v>
                </c:pt>
                <c:pt idx="33">
                  <c:v>1.3909</c:v>
                </c:pt>
                <c:pt idx="34">
                  <c:v>1.4027000000000001</c:v>
                </c:pt>
                <c:pt idx="35">
                  <c:v>1.3917999999999999</c:v>
                </c:pt>
                <c:pt idx="36">
                  <c:v>1.345</c:v>
                </c:pt>
                <c:pt idx="37">
                  <c:v>1.3265</c:v>
                </c:pt>
                <c:pt idx="38">
                  <c:v>1.2983</c:v>
                </c:pt>
                <c:pt idx="39">
                  <c:v>1.2811999999999999</c:v>
                </c:pt>
                <c:pt idx="40">
                  <c:v>1.2922</c:v>
                </c:pt>
                <c:pt idx="41">
                  <c:v>1.2861</c:v>
                </c:pt>
                <c:pt idx="42">
                  <c:v>1.2837000000000001</c:v>
                </c:pt>
                <c:pt idx="43">
                  <c:v>1.2676000000000001</c:v>
                </c:pt>
                <c:pt idx="44">
                  <c:v>1.266</c:v>
                </c:pt>
                <c:pt idx="45">
                  <c:v>1.2927</c:v>
                </c:pt>
                <c:pt idx="46">
                  <c:v>1.3579000000000001</c:v>
                </c:pt>
              </c:numCache>
            </c:numRef>
          </c:val>
          <c:smooth val="0"/>
        </c:ser>
        <c:ser>
          <c:idx val="1"/>
          <c:order val="1"/>
          <c:tx>
            <c:v>Regression</c:v>
          </c:tx>
          <c:marker>
            <c:symbol val="none"/>
          </c:marker>
          <c:val>
            <c:numRef>
              <c:f>'Linear Regression'!$L$6:$L$52</c:f>
              <c:numCache>
                <c:formatCode>General</c:formatCode>
                <c:ptCount val="47"/>
                <c:pt idx="0">
                  <c:v>1.5399145941591996</c:v>
                </c:pt>
                <c:pt idx="1">
                  <c:v>1.5500384616607334</c:v>
                </c:pt>
                <c:pt idx="2">
                  <c:v>1.5582259503016758</c:v>
                </c:pt>
                <c:pt idx="3">
                  <c:v>1.5707606083478822</c:v>
                </c:pt>
                <c:pt idx="4">
                  <c:v>1.5508253792208961</c:v>
                </c:pt>
                <c:pt idx="5">
                  <c:v>1.5719089215558597</c:v>
                </c:pt>
                <c:pt idx="6">
                  <c:v>1.53265272280305</c:v>
                </c:pt>
                <c:pt idx="7">
                  <c:v>1.5629433988151504</c:v>
                </c:pt>
                <c:pt idx="8">
                  <c:v>1.5720918264241845</c:v>
                </c:pt>
                <c:pt idx="9">
                  <c:v>1.5604815249457715</c:v>
                </c:pt>
                <c:pt idx="10">
                  <c:v>1.5768543467056588</c:v>
                </c:pt>
                <c:pt idx="11">
                  <c:v>1.5685650717387034</c:v>
                </c:pt>
                <c:pt idx="12">
                  <c:v>1.5612980247969972</c:v>
                </c:pt>
                <c:pt idx="13">
                  <c:v>1.5530560239258193</c:v>
                </c:pt>
                <c:pt idx="14">
                  <c:v>1.4877624866408041</c:v>
                </c:pt>
                <c:pt idx="15">
                  <c:v>1.452650400620314</c:v>
                </c:pt>
                <c:pt idx="16">
                  <c:v>1.4739511481043337</c:v>
                </c:pt>
                <c:pt idx="17">
                  <c:v>1.4541050984093999</c:v>
                </c:pt>
                <c:pt idx="18">
                  <c:v>1.3993222299272929</c:v>
                </c:pt>
                <c:pt idx="19">
                  <c:v>1.4020135570631282</c:v>
                </c:pt>
                <c:pt idx="20">
                  <c:v>1.4356945258246014</c:v>
                </c:pt>
                <c:pt idx="21">
                  <c:v>1.4524166178325686</c:v>
                </c:pt>
                <c:pt idx="22">
                  <c:v>1.3429215063397351</c:v>
                </c:pt>
                <c:pt idx="23">
                  <c:v>1.3241618812271554</c:v>
                </c:pt>
                <c:pt idx="24">
                  <c:v>1.3311798177574019</c:v>
                </c:pt>
                <c:pt idx="25">
                  <c:v>1.2589430039224681</c:v>
                </c:pt>
                <c:pt idx="26">
                  <c:v>1.2864051078126977</c:v>
                </c:pt>
                <c:pt idx="27">
                  <c:v>1.2825928534157356</c:v>
                </c:pt>
                <c:pt idx="28">
                  <c:v>1.2688981655019234</c:v>
                </c:pt>
                <c:pt idx="29">
                  <c:v>1.270786260496152</c:v>
                </c:pt>
                <c:pt idx="30">
                  <c:v>1.2826760176444623</c:v>
                </c:pt>
                <c:pt idx="31">
                  <c:v>1.2835550229019645</c:v>
                </c:pt>
                <c:pt idx="32">
                  <c:v>1.3401414849945468</c:v>
                </c:pt>
                <c:pt idx="33">
                  <c:v>1.3813620989976698</c:v>
                </c:pt>
                <c:pt idx="34">
                  <c:v>1.3845069454764598</c:v>
                </c:pt>
                <c:pt idx="35">
                  <c:v>1.3696157423673867</c:v>
                </c:pt>
                <c:pt idx="36">
                  <c:v>1.325181008821346</c:v>
                </c:pt>
                <c:pt idx="37">
                  <c:v>1.3183553876924634</c:v>
                </c:pt>
                <c:pt idx="38">
                  <c:v>1.2982549184789605</c:v>
                </c:pt>
                <c:pt idx="39">
                  <c:v>1.2878552800079888</c:v>
                </c:pt>
                <c:pt idx="40">
                  <c:v>1.301485800735918</c:v>
                </c:pt>
                <c:pt idx="41">
                  <c:v>1.2937529419168641</c:v>
                </c:pt>
                <c:pt idx="42">
                  <c:v>1.2926230145058071</c:v>
                </c:pt>
                <c:pt idx="43">
                  <c:v>1.276208532626697</c:v>
                </c:pt>
                <c:pt idx="44">
                  <c:v>1.2774289394810694</c:v>
                </c:pt>
                <c:pt idx="45">
                  <c:v>1.3048355021728639</c:v>
                </c:pt>
                <c:pt idx="46">
                  <c:v>1.3557606933509305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11200"/>
        <c:axId val="209052800"/>
      </c:lineChart>
      <c:catAx>
        <c:axId val="20701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052800"/>
        <c:crosses val="autoZero"/>
        <c:auto val="1"/>
        <c:lblAlgn val="ctr"/>
        <c:lblOffset val="100"/>
        <c:noMultiLvlLbl val="0"/>
      </c:catAx>
      <c:valAx>
        <c:axId val="209052800"/>
        <c:scaling>
          <c:orientation val="minMax"/>
          <c:min val="1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01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Real</a:t>
            </a:r>
            <a:r>
              <a:rPr lang="en-US" baseline="0"/>
              <a:t> vs Estimate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Real</c:v>
          </c:tx>
          <c:marker>
            <c:symbol val="none"/>
          </c:marker>
          <c:xVal>
            <c:numRef>
              <c:f>'Linear Regression 2'!$A$6:$A$20</c:f>
              <c:numCache>
                <c:formatCode>General</c:formatCode>
                <c:ptCount val="15"/>
                <c:pt idx="0">
                  <c:v>1.47</c:v>
                </c:pt>
                <c:pt idx="1">
                  <c:v>1.5</c:v>
                </c:pt>
                <c:pt idx="2">
                  <c:v>1.52</c:v>
                </c:pt>
                <c:pt idx="3">
                  <c:v>1.55</c:v>
                </c:pt>
                <c:pt idx="4">
                  <c:v>1.57</c:v>
                </c:pt>
                <c:pt idx="5">
                  <c:v>1.6</c:v>
                </c:pt>
                <c:pt idx="6">
                  <c:v>1.63</c:v>
                </c:pt>
                <c:pt idx="7">
                  <c:v>1.65</c:v>
                </c:pt>
                <c:pt idx="8">
                  <c:v>1.68</c:v>
                </c:pt>
                <c:pt idx="9">
                  <c:v>1.7</c:v>
                </c:pt>
                <c:pt idx="10">
                  <c:v>1.73</c:v>
                </c:pt>
                <c:pt idx="11">
                  <c:v>1.75</c:v>
                </c:pt>
                <c:pt idx="12">
                  <c:v>1.78</c:v>
                </c:pt>
                <c:pt idx="13">
                  <c:v>1.8</c:v>
                </c:pt>
                <c:pt idx="14">
                  <c:v>1.83</c:v>
                </c:pt>
              </c:numCache>
            </c:numRef>
          </c:xVal>
          <c:yVal>
            <c:numRef>
              <c:f>'Linear Regression 2'!$D$6:$D$20</c:f>
              <c:numCache>
                <c:formatCode>General</c:formatCode>
                <c:ptCount val="15"/>
                <c:pt idx="0">
                  <c:v>52.21</c:v>
                </c:pt>
                <c:pt idx="1">
                  <c:v>53.12</c:v>
                </c:pt>
                <c:pt idx="2">
                  <c:v>54.48</c:v>
                </c:pt>
                <c:pt idx="3">
                  <c:v>55.84</c:v>
                </c:pt>
                <c:pt idx="4">
                  <c:v>57.2</c:v>
                </c:pt>
                <c:pt idx="5">
                  <c:v>58.57</c:v>
                </c:pt>
                <c:pt idx="6">
                  <c:v>59.93</c:v>
                </c:pt>
                <c:pt idx="7">
                  <c:v>61.29</c:v>
                </c:pt>
                <c:pt idx="8">
                  <c:v>63.11</c:v>
                </c:pt>
                <c:pt idx="9">
                  <c:v>64.47</c:v>
                </c:pt>
                <c:pt idx="10">
                  <c:v>66.28</c:v>
                </c:pt>
                <c:pt idx="11">
                  <c:v>68.099999999999994</c:v>
                </c:pt>
                <c:pt idx="12">
                  <c:v>69.92</c:v>
                </c:pt>
                <c:pt idx="13">
                  <c:v>72.19</c:v>
                </c:pt>
                <c:pt idx="14">
                  <c:v>74.459999999999994</c:v>
                </c:pt>
              </c:numCache>
            </c:numRef>
          </c:yVal>
          <c:smooth val="1"/>
        </c:ser>
        <c:ser>
          <c:idx val="1"/>
          <c:order val="1"/>
          <c:tx>
            <c:v>Est</c:v>
          </c:tx>
          <c:marker>
            <c:symbol val="none"/>
          </c:marker>
          <c:xVal>
            <c:numRef>
              <c:f>'Linear Regression 2'!$A$6:$A$20</c:f>
              <c:numCache>
                <c:formatCode>General</c:formatCode>
                <c:ptCount val="15"/>
                <c:pt idx="0">
                  <c:v>1.47</c:v>
                </c:pt>
                <c:pt idx="1">
                  <c:v>1.5</c:v>
                </c:pt>
                <c:pt idx="2">
                  <c:v>1.52</c:v>
                </c:pt>
                <c:pt idx="3">
                  <c:v>1.55</c:v>
                </c:pt>
                <c:pt idx="4">
                  <c:v>1.57</c:v>
                </c:pt>
                <c:pt idx="5">
                  <c:v>1.6</c:v>
                </c:pt>
                <c:pt idx="6">
                  <c:v>1.63</c:v>
                </c:pt>
                <c:pt idx="7">
                  <c:v>1.65</c:v>
                </c:pt>
                <c:pt idx="8">
                  <c:v>1.68</c:v>
                </c:pt>
                <c:pt idx="9">
                  <c:v>1.7</c:v>
                </c:pt>
                <c:pt idx="10">
                  <c:v>1.73</c:v>
                </c:pt>
                <c:pt idx="11">
                  <c:v>1.75</c:v>
                </c:pt>
                <c:pt idx="12">
                  <c:v>1.78</c:v>
                </c:pt>
                <c:pt idx="13">
                  <c:v>1.8</c:v>
                </c:pt>
                <c:pt idx="14">
                  <c:v>1.83</c:v>
                </c:pt>
              </c:numCache>
            </c:numRef>
          </c:xVal>
          <c:yVal>
            <c:numRef>
              <c:f>'Linear Regression 2'!$I$6:$I$20</c:f>
              <c:numCache>
                <c:formatCode>General</c:formatCode>
                <c:ptCount val="15"/>
                <c:pt idx="0">
                  <c:v>52.25469721675509</c:v>
                </c:pt>
                <c:pt idx="1">
                  <c:v>53.48050152772538</c:v>
                </c:pt>
                <c:pt idx="2">
                  <c:v>54.359664727150061</c:v>
                </c:pt>
                <c:pt idx="3">
                  <c:v>55.771350014453873</c:v>
                </c:pt>
                <c:pt idx="4">
                  <c:v>56.774433864767559</c:v>
                </c:pt>
                <c:pt idx="5">
                  <c:v>58.372000128404835</c:v>
                </c:pt>
                <c:pt idx="6">
                  <c:v>60.081094977842184</c:v>
                </c:pt>
                <c:pt idx="7">
                  <c:v>61.282451869578239</c:v>
                </c:pt>
                <c:pt idx="8">
                  <c:v>63.177427695349081</c:v>
                </c:pt>
                <c:pt idx="9">
                  <c:v>64.502705237974141</c:v>
                </c:pt>
                <c:pt idx="10">
                  <c:v>66.583562040078505</c:v>
                </c:pt>
                <c:pt idx="11">
                  <c:v>68.032760233592541</c:v>
                </c:pt>
                <c:pt idx="12">
                  <c:v>70.299498012030369</c:v>
                </c:pt>
                <c:pt idx="13">
                  <c:v>71.87261685643341</c:v>
                </c:pt>
                <c:pt idx="14">
                  <c:v>74.325235611204732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32384"/>
        <c:axId val="208833920"/>
      </c:scatterChart>
      <c:valAx>
        <c:axId val="208832384"/>
        <c:scaling>
          <c:orientation val="minMax"/>
          <c:min val="1.4"/>
        </c:scaling>
        <c:delete val="0"/>
        <c:axPos val="b"/>
        <c:numFmt formatCode="General" sourceLinked="1"/>
        <c:majorTickMark val="out"/>
        <c:minorTickMark val="none"/>
        <c:tickLblPos val="nextTo"/>
        <c:crossAx val="208833920"/>
        <c:crosses val="autoZero"/>
        <c:crossBetween val="midCat"/>
      </c:valAx>
      <c:valAx>
        <c:axId val="208833920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832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'Linear Regression 2'!$J$6:$J$20</c:f>
              <c:numCache>
                <c:formatCode>General</c:formatCode>
                <c:ptCount val="15"/>
                <c:pt idx="0">
                  <c:v>-4.4697216755089642E-2</c:v>
                </c:pt>
                <c:pt idx="1">
                  <c:v>-0.36050152772538269</c:v>
                </c:pt>
                <c:pt idx="2">
                  <c:v>0.12033527284993539</c:v>
                </c:pt>
                <c:pt idx="3">
                  <c:v>6.8649985546130665E-2</c:v>
                </c:pt>
                <c:pt idx="4">
                  <c:v>0.4255661352324438</c:v>
                </c:pt>
                <c:pt idx="5">
                  <c:v>0.19799987159516519</c:v>
                </c:pt>
                <c:pt idx="6">
                  <c:v>-0.15109497784218462</c:v>
                </c:pt>
                <c:pt idx="7">
                  <c:v>7.5481304217603906E-3</c:v>
                </c:pt>
                <c:pt idx="8">
                  <c:v>-6.7427695349081773E-2</c:v>
                </c:pt>
                <c:pt idx="9">
                  <c:v>-3.270523797414171E-2</c:v>
                </c:pt>
                <c:pt idx="10">
                  <c:v>-0.30356204007850351</c:v>
                </c:pt>
                <c:pt idx="11">
                  <c:v>6.7239766407453772E-2</c:v>
                </c:pt>
                <c:pt idx="12">
                  <c:v>-0.3794980120303677</c:v>
                </c:pt>
                <c:pt idx="13">
                  <c:v>0.31738314356658748</c:v>
                </c:pt>
                <c:pt idx="14">
                  <c:v>0.13476438879526143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8496"/>
        <c:axId val="208860288"/>
      </c:lineChart>
      <c:catAx>
        <c:axId val="20885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860288"/>
        <c:crosses val="autoZero"/>
        <c:auto val="1"/>
        <c:lblAlgn val="ctr"/>
        <c:lblOffset val="100"/>
        <c:noMultiLvlLbl val="0"/>
      </c:catAx>
      <c:valAx>
        <c:axId val="20886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8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EURUSD</c:v>
          </c:tx>
          <c:marker>
            <c:symbol val="none"/>
          </c:marker>
          <c:val>
            <c:numRef>
              <c:f>'Ridge Regression'!$A$5:$A$51</c:f>
              <c:numCache>
                <c:formatCode>General</c:formatCode>
                <c:ptCount val="47"/>
                <c:pt idx="0">
                  <c:v>1.5423</c:v>
                </c:pt>
                <c:pt idx="1">
                  <c:v>1.548</c:v>
                </c:pt>
                <c:pt idx="2">
                  <c:v>1.5575000000000001</c:v>
                </c:pt>
                <c:pt idx="3">
                  <c:v>1.5761000000000001</c:v>
                </c:pt>
                <c:pt idx="4">
                  <c:v>1.5552999999999999</c:v>
                </c:pt>
                <c:pt idx="5">
                  <c:v>1.5772999999999999</c:v>
                </c:pt>
                <c:pt idx="6">
                  <c:v>1.5382</c:v>
                </c:pt>
                <c:pt idx="7">
                  <c:v>1.5607</c:v>
                </c:pt>
                <c:pt idx="8">
                  <c:v>1.5793999999999999</c:v>
                </c:pt>
                <c:pt idx="9">
                  <c:v>1.5672999999999999</c:v>
                </c:pt>
                <c:pt idx="10">
                  <c:v>1.5938000000000001</c:v>
                </c:pt>
                <c:pt idx="11">
                  <c:v>1.5849</c:v>
                </c:pt>
                <c:pt idx="12">
                  <c:v>1.5698000000000001</c:v>
                </c:pt>
                <c:pt idx="13">
                  <c:v>1.5564</c:v>
                </c:pt>
                <c:pt idx="14">
                  <c:v>1.5004999999999999</c:v>
                </c:pt>
                <c:pt idx="15">
                  <c:v>1.4686999999999999</c:v>
                </c:pt>
                <c:pt idx="16">
                  <c:v>1.4792000000000001</c:v>
                </c:pt>
                <c:pt idx="17">
                  <c:v>1.4669000000000001</c:v>
                </c:pt>
                <c:pt idx="18">
                  <c:v>1.4259999999999999</c:v>
                </c:pt>
                <c:pt idx="19">
                  <c:v>1.4220999999999999</c:v>
                </c:pt>
                <c:pt idx="20">
                  <c:v>1.4463999999999999</c:v>
                </c:pt>
                <c:pt idx="21">
                  <c:v>1.4614</c:v>
                </c:pt>
                <c:pt idx="22">
                  <c:v>1.3774999999999999</c:v>
                </c:pt>
                <c:pt idx="23">
                  <c:v>1.3407</c:v>
                </c:pt>
                <c:pt idx="24">
                  <c:v>1.3407</c:v>
                </c:pt>
                <c:pt idx="25">
                  <c:v>1.2622</c:v>
                </c:pt>
                <c:pt idx="26">
                  <c:v>1.2730999999999999</c:v>
                </c:pt>
                <c:pt idx="27">
                  <c:v>1.2715000000000001</c:v>
                </c:pt>
                <c:pt idx="28">
                  <c:v>1.2596000000000001</c:v>
                </c:pt>
                <c:pt idx="29">
                  <c:v>1.2593000000000001</c:v>
                </c:pt>
                <c:pt idx="30">
                  <c:v>1.2692000000000001</c:v>
                </c:pt>
                <c:pt idx="31">
                  <c:v>1.2717000000000001</c:v>
                </c:pt>
                <c:pt idx="32">
                  <c:v>1.3358000000000001</c:v>
                </c:pt>
                <c:pt idx="33">
                  <c:v>1.3909</c:v>
                </c:pt>
                <c:pt idx="34">
                  <c:v>1.4027000000000001</c:v>
                </c:pt>
                <c:pt idx="35">
                  <c:v>1.3917999999999999</c:v>
                </c:pt>
                <c:pt idx="36">
                  <c:v>1.345</c:v>
                </c:pt>
                <c:pt idx="37">
                  <c:v>1.3265</c:v>
                </c:pt>
                <c:pt idx="38">
                  <c:v>1.2983</c:v>
                </c:pt>
                <c:pt idx="39">
                  <c:v>1.2811999999999999</c:v>
                </c:pt>
                <c:pt idx="40">
                  <c:v>1.2922</c:v>
                </c:pt>
                <c:pt idx="41">
                  <c:v>1.2861</c:v>
                </c:pt>
                <c:pt idx="42">
                  <c:v>1.2837000000000001</c:v>
                </c:pt>
                <c:pt idx="43">
                  <c:v>1.2676000000000001</c:v>
                </c:pt>
                <c:pt idx="44">
                  <c:v>1.266</c:v>
                </c:pt>
                <c:pt idx="45">
                  <c:v>1.2927</c:v>
                </c:pt>
                <c:pt idx="46">
                  <c:v>1.3579000000000001</c:v>
                </c:pt>
              </c:numCache>
            </c:numRef>
          </c:val>
          <c:smooth val="0"/>
        </c:ser>
        <c:ser>
          <c:idx val="1"/>
          <c:order val="1"/>
          <c:tx>
            <c:v>Regression</c:v>
          </c:tx>
          <c:marker>
            <c:symbol val="none"/>
          </c:marker>
          <c:val>
            <c:numRef>
              <c:f>'Ridge Regression'!$L$6:$L$52</c:f>
              <c:numCache>
                <c:formatCode>General</c:formatCode>
                <c:ptCount val="47"/>
                <c:pt idx="0">
                  <c:v>1.4845192848770965</c:v>
                </c:pt>
                <c:pt idx="1">
                  <c:v>1.4948173146058197</c:v>
                </c:pt>
                <c:pt idx="2">
                  <c:v>1.5010949675385548</c:v>
                </c:pt>
                <c:pt idx="3">
                  <c:v>1.5136928887227028</c:v>
                </c:pt>
                <c:pt idx="4">
                  <c:v>1.4918355080150532</c:v>
                </c:pt>
                <c:pt idx="5">
                  <c:v>1.5152463384722996</c:v>
                </c:pt>
                <c:pt idx="6">
                  <c:v>1.4774405444747134</c:v>
                </c:pt>
                <c:pt idx="7">
                  <c:v>1.506310289942699</c:v>
                </c:pt>
                <c:pt idx="8">
                  <c:v>1.5155076260737284</c:v>
                </c:pt>
                <c:pt idx="9">
                  <c:v>1.5007478279089712</c:v>
                </c:pt>
                <c:pt idx="10">
                  <c:v>1.5253171910288486</c:v>
                </c:pt>
                <c:pt idx="11">
                  <c:v>1.5111490729937518</c:v>
                </c:pt>
                <c:pt idx="12">
                  <c:v>1.5013177895284764</c:v>
                </c:pt>
                <c:pt idx="13">
                  <c:v>1.4944082370366842</c:v>
                </c:pt>
                <c:pt idx="14">
                  <c:v>1.4514133872107569</c:v>
                </c:pt>
                <c:pt idx="15">
                  <c:v>1.4390258373022959</c:v>
                </c:pt>
                <c:pt idx="16">
                  <c:v>1.4565183952114342</c:v>
                </c:pt>
                <c:pt idx="17">
                  <c:v>1.4431224412395101</c:v>
                </c:pt>
                <c:pt idx="18">
                  <c:v>1.4105056763536608</c:v>
                </c:pt>
                <c:pt idx="19">
                  <c:v>1.4178920158280595</c:v>
                </c:pt>
                <c:pt idx="20">
                  <c:v>1.4404129138884365</c:v>
                </c:pt>
                <c:pt idx="21">
                  <c:v>1.4470588184820095</c:v>
                </c:pt>
                <c:pt idx="22">
                  <c:v>1.3681732907647655</c:v>
                </c:pt>
                <c:pt idx="23">
                  <c:v>1.3562843294560705</c:v>
                </c:pt>
                <c:pt idx="24">
                  <c:v>1.3660532401593977</c:v>
                </c:pt>
                <c:pt idx="25">
                  <c:v>1.2903597196935666</c:v>
                </c:pt>
                <c:pt idx="26">
                  <c:v>1.3219456801321685</c:v>
                </c:pt>
                <c:pt idx="27">
                  <c:v>1.3174794617877426</c:v>
                </c:pt>
                <c:pt idx="28">
                  <c:v>1.3061543482063995</c:v>
                </c:pt>
                <c:pt idx="29">
                  <c:v>1.3090158934061749</c:v>
                </c:pt>
                <c:pt idx="30">
                  <c:v>1.3188790927651235</c:v>
                </c:pt>
                <c:pt idx="31">
                  <c:v>1.318711434361548</c:v>
                </c:pt>
                <c:pt idx="32">
                  <c:v>1.3797589963710555</c:v>
                </c:pt>
                <c:pt idx="33">
                  <c:v>1.4137521225358645</c:v>
                </c:pt>
                <c:pt idx="34">
                  <c:v>1.4098135878984379</c:v>
                </c:pt>
                <c:pt idx="35">
                  <c:v>1.3968109689239465</c:v>
                </c:pt>
                <c:pt idx="36">
                  <c:v>1.3565224187823743</c:v>
                </c:pt>
                <c:pt idx="37">
                  <c:v>1.3515085178512929</c:v>
                </c:pt>
                <c:pt idx="38">
                  <c:v>1.3294273537373349</c:v>
                </c:pt>
                <c:pt idx="39">
                  <c:v>1.3202987691315637</c:v>
                </c:pt>
                <c:pt idx="40">
                  <c:v>1.3355474583516596</c:v>
                </c:pt>
                <c:pt idx="41">
                  <c:v>1.3266982559432967</c:v>
                </c:pt>
                <c:pt idx="42">
                  <c:v>1.3259781894238143</c:v>
                </c:pt>
                <c:pt idx="43">
                  <c:v>1.3108250759390256</c:v>
                </c:pt>
                <c:pt idx="44">
                  <c:v>1.3135204858936542</c:v>
                </c:pt>
                <c:pt idx="45">
                  <c:v>1.3400673757425752</c:v>
                </c:pt>
                <c:pt idx="46">
                  <c:v>1.394864043927954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39648"/>
        <c:axId val="208941440"/>
      </c:lineChart>
      <c:catAx>
        <c:axId val="20893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941440"/>
        <c:crosses val="autoZero"/>
        <c:auto val="1"/>
        <c:lblAlgn val="ctr"/>
        <c:lblOffset val="100"/>
        <c:noMultiLvlLbl val="0"/>
      </c:catAx>
      <c:valAx>
        <c:axId val="208941440"/>
        <c:scaling>
          <c:orientation val="minMax"/>
          <c:min val="1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93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561976</xdr:colOff>
      <xdr:row>2</xdr:row>
      <xdr:rowOff>352424</xdr:rowOff>
    </xdr:from>
    <xdr:to>
      <xdr:col>21</xdr:col>
      <xdr:colOff>571500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228599</xdr:colOff>
      <xdr:row>2</xdr:row>
      <xdr:rowOff>133350</xdr:rowOff>
    </xdr:from>
    <xdr:to>
      <xdr:col>21</xdr:col>
      <xdr:colOff>238124</xdr:colOff>
      <xdr:row>21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285749</xdr:colOff>
      <xdr:row>22</xdr:row>
      <xdr:rowOff>180974</xdr:rowOff>
    </xdr:from>
    <xdr:to>
      <xdr:col>21</xdr:col>
      <xdr:colOff>257175</xdr:colOff>
      <xdr:row>38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561976</xdr:colOff>
      <xdr:row>2</xdr:row>
      <xdr:rowOff>352424</xdr:rowOff>
    </xdr:from>
    <xdr:to>
      <xdr:col>21</xdr:col>
      <xdr:colOff>571500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/>
  </sheetViews>
  <sheetFormatPr defaultRowHeight="15" x14ac:dyDescent="0.25"/>
  <cols>
    <col min="10" max="10" width="9.28515625" bestFit="1" customWidth="1"/>
    <col min="12" max="12" width="14" customWidth="1"/>
    <col min="13" max="13" width="19.140625" customWidth="1"/>
  </cols>
  <sheetData>
    <row r="1" spans="1:13" ht="23.25" x14ac:dyDescent="0.35">
      <c r="A1" s="5" t="s">
        <v>24</v>
      </c>
    </row>
    <row r="3" spans="1:13" ht="30" x14ac:dyDescent="0.25">
      <c r="A3" s="1" t="s">
        <v>0</v>
      </c>
      <c r="B3" t="s">
        <v>10</v>
      </c>
      <c r="C3" t="s">
        <v>1</v>
      </c>
      <c r="D3" t="s">
        <v>12</v>
      </c>
      <c r="E3" t="s">
        <v>2</v>
      </c>
      <c r="F3" t="s">
        <v>3</v>
      </c>
      <c r="J3" t="s">
        <v>4</v>
      </c>
      <c r="L3" s="4" t="s">
        <v>14</v>
      </c>
      <c r="M3" s="4" t="s">
        <v>15</v>
      </c>
    </row>
    <row r="4" spans="1:13" x14ac:dyDescent="0.25">
      <c r="A4">
        <v>1.5633999999999999</v>
      </c>
      <c r="B4">
        <f>SQRT(A4)</f>
        <v>1.2503599481749246</v>
      </c>
      <c r="C4">
        <f>SIN(A4)</f>
        <v>0.99997264729966751</v>
      </c>
      <c r="E4">
        <f>LOG(A4)</f>
        <v>0.19407010762109911</v>
      </c>
      <c r="F4">
        <f>TANH(A4)</f>
        <v>0.91596956346246972</v>
      </c>
      <c r="I4" t="s">
        <v>6</v>
      </c>
      <c r="J4" s="3">
        <v>5271.3927796130156</v>
      </c>
      <c r="M4" s="2">
        <f>SUMIF(M6:M52,"&gt;0")/COUNT(M6:M52)</f>
        <v>0.5957446808510638</v>
      </c>
    </row>
    <row r="5" spans="1:13" x14ac:dyDescent="0.25">
      <c r="A5">
        <v>1.5423</v>
      </c>
      <c r="B5">
        <f t="shared" ref="B5:B52" si="0">SQRT(A5)</f>
        <v>1.2418937152590797</v>
      </c>
      <c r="C5">
        <f t="shared" ref="C5:C52" si="1">SIN(A5)</f>
        <v>0.99959400715427227</v>
      </c>
      <c r="D5">
        <f>(A5-A4)*100</f>
        <v>-2.1099999999999897</v>
      </c>
      <c r="E5">
        <f t="shared" ref="E5:E52" si="2">LOG(A5)</f>
        <v>0.18816885858669632</v>
      </c>
      <c r="F5">
        <f t="shared" ref="F5:F52" si="3">TANH(A5)</f>
        <v>0.91250604322482964</v>
      </c>
      <c r="I5" t="s">
        <v>11</v>
      </c>
      <c r="J5" s="3">
        <v>-3407.6458856818072</v>
      </c>
    </row>
    <row r="6" spans="1:13" x14ac:dyDescent="0.25">
      <c r="A6">
        <v>1.548</v>
      </c>
      <c r="B6">
        <f t="shared" si="0"/>
        <v>1.2441864811996632</v>
      </c>
      <c r="C6">
        <f t="shared" si="1"/>
        <v>0.99974017499461532</v>
      </c>
      <c r="D6">
        <f t="shared" ref="D6:D52" si="4">(A6-A5)*100</f>
        <v>0.57000000000000384</v>
      </c>
      <c r="E6">
        <f t="shared" si="2"/>
        <v>0.1897709563468738</v>
      </c>
      <c r="F6">
        <f t="shared" si="3"/>
        <v>0.91345489421504378</v>
      </c>
      <c r="I6" t="s">
        <v>7</v>
      </c>
      <c r="J6" s="3">
        <v>62.783701768352188</v>
      </c>
      <c r="L6">
        <f t="shared" ref="L6:L53" si="5">$J$4+$J$5*B5+$J$6*C5+$J$7*D5+$J$8*E5+$J$9*F5</f>
        <v>1.5399145941591996</v>
      </c>
      <c r="M6">
        <f t="shared" ref="M6:M52" si="6">SIGN((A7-A6)*(L7-L6))</f>
        <v>1</v>
      </c>
    </row>
    <row r="7" spans="1:13" x14ac:dyDescent="0.25">
      <c r="A7">
        <v>1.5575000000000001</v>
      </c>
      <c r="B7">
        <f t="shared" si="0"/>
        <v>1.2479983974348685</v>
      </c>
      <c r="C7">
        <f t="shared" si="1"/>
        <v>0.99991160514918731</v>
      </c>
      <c r="D7">
        <f t="shared" si="4"/>
        <v>0.95000000000000639</v>
      </c>
      <c r="E7">
        <f t="shared" si="2"/>
        <v>0.19242805533120724</v>
      </c>
      <c r="F7">
        <f t="shared" si="3"/>
        <v>0.91501451467303796</v>
      </c>
      <c r="I7" t="s">
        <v>13</v>
      </c>
      <c r="J7" s="3">
        <v>1.9070479701796101E-3</v>
      </c>
      <c r="L7">
        <f t="shared" si="5"/>
        <v>1.5500384616607334</v>
      </c>
      <c r="M7">
        <f t="shared" si="6"/>
        <v>1</v>
      </c>
    </row>
    <row r="8" spans="1:13" x14ac:dyDescent="0.25">
      <c r="A8">
        <v>1.5761000000000001</v>
      </c>
      <c r="B8">
        <f t="shared" si="0"/>
        <v>1.2554282137979853</v>
      </c>
      <c r="C8">
        <f t="shared" si="1"/>
        <v>0.9999859355582349</v>
      </c>
      <c r="D8">
        <f t="shared" si="4"/>
        <v>1.859999999999995</v>
      </c>
      <c r="E8">
        <f t="shared" si="2"/>
        <v>0.19758376903577687</v>
      </c>
      <c r="F8">
        <f t="shared" si="3"/>
        <v>0.9179906409235834</v>
      </c>
      <c r="I8" t="s">
        <v>8</v>
      </c>
      <c r="J8" s="3">
        <v>6365.9453667395765</v>
      </c>
      <c r="L8">
        <f t="shared" si="5"/>
        <v>1.5582259503016758</v>
      </c>
      <c r="M8">
        <f t="shared" si="6"/>
        <v>-1</v>
      </c>
    </row>
    <row r="9" spans="1:13" x14ac:dyDescent="0.25">
      <c r="A9">
        <v>1.5552999999999999</v>
      </c>
      <c r="B9">
        <f t="shared" si="0"/>
        <v>1.2471166745737945</v>
      </c>
      <c r="C9">
        <f t="shared" si="1"/>
        <v>0.99987993433063727</v>
      </c>
      <c r="D9">
        <f t="shared" si="4"/>
        <v>-2.0800000000000152</v>
      </c>
      <c r="E9">
        <f t="shared" si="2"/>
        <v>0.19181417199834161</v>
      </c>
      <c r="F9">
        <f t="shared" si="3"/>
        <v>0.9146557464765519</v>
      </c>
      <c r="I9" t="s">
        <v>9</v>
      </c>
      <c r="J9" s="3">
        <v>-2518.9375286623404</v>
      </c>
      <c r="L9">
        <f t="shared" si="5"/>
        <v>1.5707606083478822</v>
      </c>
      <c r="M9">
        <f t="shared" si="6"/>
        <v>-1</v>
      </c>
    </row>
    <row r="10" spans="1:13" x14ac:dyDescent="0.25">
      <c r="A10">
        <v>1.5772999999999999</v>
      </c>
      <c r="B10">
        <f t="shared" si="0"/>
        <v>1.2559060474414476</v>
      </c>
      <c r="C10">
        <f t="shared" si="1"/>
        <v>0.99997885119196639</v>
      </c>
      <c r="D10">
        <f t="shared" si="4"/>
        <v>2.200000000000002</v>
      </c>
      <c r="E10">
        <f t="shared" si="2"/>
        <v>0.197914303318418</v>
      </c>
      <c r="F10">
        <f t="shared" si="3"/>
        <v>0.91817918495490691</v>
      </c>
      <c r="L10">
        <f t="shared" si="5"/>
        <v>1.5508253792208961</v>
      </c>
      <c r="M10">
        <f t="shared" si="6"/>
        <v>-1</v>
      </c>
    </row>
    <row r="11" spans="1:13" x14ac:dyDescent="0.25">
      <c r="A11">
        <v>1.5382</v>
      </c>
      <c r="B11">
        <f t="shared" si="0"/>
        <v>1.240241911886548</v>
      </c>
      <c r="C11">
        <f t="shared" si="1"/>
        <v>0.9994687867776515</v>
      </c>
      <c r="D11">
        <f t="shared" si="4"/>
        <v>-3.9099999999999913</v>
      </c>
      <c r="E11">
        <f t="shared" si="2"/>
        <v>0.18701280701895429</v>
      </c>
      <c r="F11">
        <f t="shared" si="3"/>
        <v>0.911817406548036</v>
      </c>
      <c r="L11">
        <f t="shared" si="5"/>
        <v>1.5719089215558597</v>
      </c>
      <c r="M11">
        <f t="shared" si="6"/>
        <v>-1</v>
      </c>
    </row>
    <row r="12" spans="1:13" x14ac:dyDescent="0.25">
      <c r="A12">
        <v>1.5607</v>
      </c>
      <c r="B12">
        <f t="shared" si="0"/>
        <v>1.2492797925204746</v>
      </c>
      <c r="C12">
        <f t="shared" si="1"/>
        <v>0.99994903252557843</v>
      </c>
      <c r="D12">
        <f t="shared" si="4"/>
        <v>2.2499999999999964</v>
      </c>
      <c r="E12">
        <f t="shared" si="2"/>
        <v>0.19331943037447691</v>
      </c>
      <c r="F12">
        <f t="shared" si="3"/>
        <v>0.91553378744718727</v>
      </c>
      <c r="J12" t="s">
        <v>5</v>
      </c>
      <c r="L12">
        <f t="shared" si="5"/>
        <v>1.53265272280305</v>
      </c>
      <c r="M12">
        <f t="shared" si="6"/>
        <v>1</v>
      </c>
    </row>
    <row r="13" spans="1:13" x14ac:dyDescent="0.25">
      <c r="A13">
        <v>1.5793999999999999</v>
      </c>
      <c r="B13">
        <f t="shared" si="0"/>
        <v>1.2567418191498203</v>
      </c>
      <c r="C13">
        <f t="shared" si="1"/>
        <v>0.99996298863199906</v>
      </c>
      <c r="D13">
        <f t="shared" si="4"/>
        <v>1.8699999999999939</v>
      </c>
      <c r="E13">
        <f t="shared" si="2"/>
        <v>0.19849213367704427</v>
      </c>
      <c r="F13">
        <f t="shared" si="3"/>
        <v>0.91850813885729288</v>
      </c>
      <c r="J13">
        <f>SUMXMY2(A6:A53,L6:L53)</f>
        <v>3.7351079678877103E-2</v>
      </c>
      <c r="L13">
        <f t="shared" si="5"/>
        <v>1.5629433988151504</v>
      </c>
      <c r="M13">
        <f t="shared" si="6"/>
        <v>-1</v>
      </c>
    </row>
    <row r="14" spans="1:13" x14ac:dyDescent="0.25">
      <c r="A14">
        <v>1.5672999999999999</v>
      </c>
      <c r="B14">
        <f t="shared" si="0"/>
        <v>1.2519185277005849</v>
      </c>
      <c r="C14">
        <f t="shared" si="1"/>
        <v>0.99999388785569809</v>
      </c>
      <c r="D14">
        <f t="shared" si="4"/>
        <v>-1.21</v>
      </c>
      <c r="E14">
        <f t="shared" si="2"/>
        <v>0.19515213359328706</v>
      </c>
      <c r="F14">
        <f t="shared" si="3"/>
        <v>0.91659522431317708</v>
      </c>
      <c r="L14">
        <f t="shared" si="5"/>
        <v>1.5720918264241845</v>
      </c>
      <c r="M14">
        <f t="shared" si="6"/>
        <v>-1</v>
      </c>
    </row>
    <row r="15" spans="1:13" x14ac:dyDescent="0.25">
      <c r="A15">
        <v>1.5938000000000001</v>
      </c>
      <c r="B15">
        <f t="shared" si="0"/>
        <v>1.2624579200908046</v>
      </c>
      <c r="C15">
        <f t="shared" si="1"/>
        <v>0.99973542717682273</v>
      </c>
      <c r="D15">
        <f t="shared" si="4"/>
        <v>2.650000000000019</v>
      </c>
      <c r="E15">
        <f t="shared" si="2"/>
        <v>0.20243382248923303</v>
      </c>
      <c r="F15">
        <f t="shared" si="3"/>
        <v>0.92072993496788014</v>
      </c>
      <c r="L15">
        <f t="shared" si="5"/>
        <v>1.5604815249457715</v>
      </c>
      <c r="M15">
        <f t="shared" si="6"/>
        <v>-1</v>
      </c>
    </row>
    <row r="16" spans="1:13" x14ac:dyDescent="0.25">
      <c r="A16">
        <v>1.5849</v>
      </c>
      <c r="B16">
        <f t="shared" si="0"/>
        <v>1.2589281155014371</v>
      </c>
      <c r="C16">
        <f t="shared" si="1"/>
        <v>0.99990054484966007</v>
      </c>
      <c r="D16">
        <f t="shared" si="4"/>
        <v>-0.890000000000013</v>
      </c>
      <c r="E16">
        <f t="shared" si="2"/>
        <v>0.20000186540660178</v>
      </c>
      <c r="F16">
        <f t="shared" si="3"/>
        <v>0.9193636935375048</v>
      </c>
      <c r="L16">
        <f t="shared" si="5"/>
        <v>1.5768543467056588</v>
      </c>
      <c r="M16">
        <f t="shared" si="6"/>
        <v>1</v>
      </c>
    </row>
    <row r="17" spans="1:13" x14ac:dyDescent="0.25">
      <c r="A17">
        <v>1.5698000000000001</v>
      </c>
      <c r="B17">
        <f t="shared" si="0"/>
        <v>1.2529165973838803</v>
      </c>
      <c r="C17">
        <f t="shared" si="1"/>
        <v>0.99999950366649992</v>
      </c>
      <c r="D17">
        <f t="shared" si="4"/>
        <v>-1.5099999999999891</v>
      </c>
      <c r="E17">
        <f t="shared" si="2"/>
        <v>0.19584432474728197</v>
      </c>
      <c r="F17">
        <f t="shared" si="3"/>
        <v>0.91699394281075308</v>
      </c>
      <c r="L17">
        <f t="shared" si="5"/>
        <v>1.5685650717387034</v>
      </c>
      <c r="M17">
        <f t="shared" si="6"/>
        <v>1</v>
      </c>
    </row>
    <row r="18" spans="1:13" x14ac:dyDescent="0.25">
      <c r="A18">
        <v>1.5564</v>
      </c>
      <c r="B18">
        <f t="shared" si="0"/>
        <v>1.2475576139000555</v>
      </c>
      <c r="C18">
        <f t="shared" si="1"/>
        <v>0.99989637467715797</v>
      </c>
      <c r="D18">
        <f t="shared" si="4"/>
        <v>-1.3400000000000079</v>
      </c>
      <c r="E18">
        <f t="shared" si="2"/>
        <v>0.19212122213170491</v>
      </c>
      <c r="F18">
        <f t="shared" si="3"/>
        <v>0.91483531109232008</v>
      </c>
      <c r="L18">
        <f t="shared" si="5"/>
        <v>1.5612980247969972</v>
      </c>
      <c r="M18">
        <f t="shared" si="6"/>
        <v>1</v>
      </c>
    </row>
    <row r="19" spans="1:13" x14ac:dyDescent="0.25">
      <c r="A19">
        <v>1.5004999999999999</v>
      </c>
      <c r="B19">
        <f t="shared" si="0"/>
        <v>1.22494897852931</v>
      </c>
      <c r="C19">
        <f t="shared" si="1"/>
        <v>0.99753023051654388</v>
      </c>
      <c r="D19">
        <f t="shared" si="4"/>
        <v>-5.5900000000000061</v>
      </c>
      <c r="E19">
        <f t="shared" si="2"/>
        <v>0.17623599976087143</v>
      </c>
      <c r="F19">
        <f t="shared" si="3"/>
        <v>0.90523856608372899</v>
      </c>
      <c r="L19">
        <f t="shared" si="5"/>
        <v>1.5530560239258193</v>
      </c>
      <c r="M19">
        <f t="shared" si="6"/>
        <v>1</v>
      </c>
    </row>
    <row r="20" spans="1:13" x14ac:dyDescent="0.25">
      <c r="A20">
        <v>1.4686999999999999</v>
      </c>
      <c r="B20">
        <f t="shared" si="0"/>
        <v>1.211899335753593</v>
      </c>
      <c r="C20">
        <f t="shared" si="1"/>
        <v>0.99479269565006645</v>
      </c>
      <c r="D20">
        <f t="shared" si="4"/>
        <v>-3.180000000000005</v>
      </c>
      <c r="E20">
        <f t="shared" si="2"/>
        <v>0.16693309487115385</v>
      </c>
      <c r="F20">
        <f t="shared" si="3"/>
        <v>0.89932917488316977</v>
      </c>
      <c r="L20">
        <f t="shared" si="5"/>
        <v>1.4877624866408041</v>
      </c>
      <c r="M20">
        <f t="shared" si="6"/>
        <v>-1</v>
      </c>
    </row>
    <row r="21" spans="1:13" x14ac:dyDescent="0.25">
      <c r="A21">
        <v>1.4792000000000001</v>
      </c>
      <c r="B21">
        <f t="shared" si="0"/>
        <v>1.2162236636408619</v>
      </c>
      <c r="C21">
        <f t="shared" si="1"/>
        <v>0.9958079885639527</v>
      </c>
      <c r="D21">
        <f t="shared" si="4"/>
        <v>1.0500000000000176</v>
      </c>
      <c r="E21">
        <f t="shared" si="2"/>
        <v>0.17002689815111666</v>
      </c>
      <c r="F21">
        <f t="shared" si="3"/>
        <v>0.90131799531965517</v>
      </c>
      <c r="L21">
        <f t="shared" si="5"/>
        <v>1.452650400620314</v>
      </c>
      <c r="M21">
        <f t="shared" si="6"/>
        <v>-1</v>
      </c>
    </row>
    <row r="22" spans="1:13" x14ac:dyDescent="0.25">
      <c r="A22">
        <v>1.4669000000000001</v>
      </c>
      <c r="B22">
        <f t="shared" si="0"/>
        <v>1.211156472137271</v>
      </c>
      <c r="C22">
        <f t="shared" si="1"/>
        <v>0.99460762989603246</v>
      </c>
      <c r="D22">
        <f t="shared" si="4"/>
        <v>-1.2299999999999978</v>
      </c>
      <c r="E22">
        <f t="shared" si="2"/>
        <v>0.1664005085750683</v>
      </c>
      <c r="F22">
        <f t="shared" si="3"/>
        <v>0.89898444454522064</v>
      </c>
      <c r="L22">
        <f t="shared" si="5"/>
        <v>1.4739511481043337</v>
      </c>
      <c r="M22">
        <f t="shared" si="6"/>
        <v>1</v>
      </c>
    </row>
    <row r="23" spans="1:13" x14ac:dyDescent="0.25">
      <c r="A23">
        <v>1.4259999999999999</v>
      </c>
      <c r="B23">
        <f t="shared" si="0"/>
        <v>1.1941524190822543</v>
      </c>
      <c r="C23">
        <f t="shared" si="1"/>
        <v>0.98953531458473853</v>
      </c>
      <c r="D23">
        <f t="shared" si="4"/>
        <v>-4.0900000000000158</v>
      </c>
      <c r="E23">
        <f t="shared" si="2"/>
        <v>0.15411952551584673</v>
      </c>
      <c r="F23">
        <f t="shared" si="3"/>
        <v>0.89084394659353172</v>
      </c>
      <c r="L23">
        <f t="shared" si="5"/>
        <v>1.4541050984093999</v>
      </c>
      <c r="M23">
        <f t="shared" si="6"/>
        <v>1</v>
      </c>
    </row>
    <row r="24" spans="1:13" x14ac:dyDescent="0.25">
      <c r="A24">
        <v>1.4220999999999999</v>
      </c>
      <c r="B24">
        <f t="shared" si="0"/>
        <v>1.1925183436744276</v>
      </c>
      <c r="C24">
        <f t="shared" si="1"/>
        <v>0.98896505613032537</v>
      </c>
      <c r="D24">
        <f t="shared" si="4"/>
        <v>-0.39000000000000146</v>
      </c>
      <c r="E24">
        <f t="shared" si="2"/>
        <v>0.15293013642272552</v>
      </c>
      <c r="F24">
        <f t="shared" si="3"/>
        <v>0.89003619578214466</v>
      </c>
      <c r="L24">
        <f t="shared" si="5"/>
        <v>1.3993222299272929</v>
      </c>
      <c r="M24">
        <f t="shared" si="6"/>
        <v>1</v>
      </c>
    </row>
    <row r="25" spans="1:13" x14ac:dyDescent="0.25">
      <c r="A25">
        <v>1.4463999999999999</v>
      </c>
      <c r="B25">
        <f t="shared" si="0"/>
        <v>1.2026637102698325</v>
      </c>
      <c r="C25">
        <f t="shared" si="1"/>
        <v>0.99227274923166042</v>
      </c>
      <c r="D25">
        <f t="shared" si="4"/>
        <v>2.4299999999999988</v>
      </c>
      <c r="E25">
        <f t="shared" si="2"/>
        <v>0.16028841313128805</v>
      </c>
      <c r="F25">
        <f t="shared" si="3"/>
        <v>0.89497873078532009</v>
      </c>
      <c r="L25">
        <f t="shared" si="5"/>
        <v>1.4020135570631282</v>
      </c>
      <c r="M25">
        <f t="shared" si="6"/>
        <v>1</v>
      </c>
    </row>
    <row r="26" spans="1:13" x14ac:dyDescent="0.25">
      <c r="A26">
        <v>1.4614</v>
      </c>
      <c r="B26">
        <f t="shared" si="0"/>
        <v>1.2088837826689545</v>
      </c>
      <c r="C26">
        <f t="shared" si="1"/>
        <v>0.99402218706198864</v>
      </c>
      <c r="D26">
        <f t="shared" si="4"/>
        <v>1.5000000000000124</v>
      </c>
      <c r="E26">
        <f t="shared" si="2"/>
        <v>0.16476910300919834</v>
      </c>
      <c r="F26">
        <f t="shared" si="3"/>
        <v>0.8979241644455549</v>
      </c>
      <c r="L26">
        <f t="shared" si="5"/>
        <v>1.4356945258246014</v>
      </c>
      <c r="M26">
        <f t="shared" si="6"/>
        <v>-1</v>
      </c>
    </row>
    <row r="27" spans="1:13" x14ac:dyDescent="0.25">
      <c r="A27">
        <v>1.3774999999999999</v>
      </c>
      <c r="B27">
        <f t="shared" si="0"/>
        <v>1.1736694594305501</v>
      </c>
      <c r="C27">
        <f t="shared" si="1"/>
        <v>0.98137636049728694</v>
      </c>
      <c r="D27">
        <f t="shared" si="4"/>
        <v>-8.3900000000000077</v>
      </c>
      <c r="E27">
        <f t="shared" si="2"/>
        <v>0.13909160752382263</v>
      </c>
      <c r="F27">
        <f t="shared" si="3"/>
        <v>0.88039022142068535</v>
      </c>
      <c r="L27">
        <f t="shared" si="5"/>
        <v>1.4524166178325686</v>
      </c>
      <c r="M27">
        <f t="shared" si="6"/>
        <v>1</v>
      </c>
    </row>
    <row r="28" spans="1:13" x14ac:dyDescent="0.25">
      <c r="A28">
        <v>1.3407</v>
      </c>
      <c r="B28">
        <f t="shared" si="0"/>
        <v>1.1578860047517632</v>
      </c>
      <c r="C28">
        <f t="shared" si="1"/>
        <v>0.97364443014400526</v>
      </c>
      <c r="D28">
        <f t="shared" si="4"/>
        <v>-3.6799999999999944</v>
      </c>
      <c r="E28">
        <f t="shared" si="2"/>
        <v>0.12733160938002155</v>
      </c>
      <c r="F28">
        <f t="shared" si="3"/>
        <v>0.87184027588147972</v>
      </c>
      <c r="L28">
        <f t="shared" si="5"/>
        <v>1.3429215063397351</v>
      </c>
      <c r="M28">
        <f t="shared" si="6"/>
        <v>0</v>
      </c>
    </row>
    <row r="29" spans="1:13" x14ac:dyDescent="0.25">
      <c r="A29">
        <v>1.3407</v>
      </c>
      <c r="B29">
        <f t="shared" si="0"/>
        <v>1.1578860047517632</v>
      </c>
      <c r="C29">
        <f t="shared" si="1"/>
        <v>0.97364443014400526</v>
      </c>
      <c r="D29">
        <f t="shared" si="4"/>
        <v>0</v>
      </c>
      <c r="E29">
        <f t="shared" si="2"/>
        <v>0.12733160938002155</v>
      </c>
      <c r="F29">
        <f t="shared" si="3"/>
        <v>0.87184027588147972</v>
      </c>
      <c r="L29">
        <f t="shared" si="5"/>
        <v>1.3241618812271554</v>
      </c>
      <c r="M29">
        <f t="shared" si="6"/>
        <v>-1</v>
      </c>
    </row>
    <row r="30" spans="1:13" x14ac:dyDescent="0.25">
      <c r="A30">
        <v>1.2622</v>
      </c>
      <c r="B30">
        <f t="shared" si="0"/>
        <v>1.1234767465328332</v>
      </c>
      <c r="C30">
        <f t="shared" si="1"/>
        <v>0.95276083418852775</v>
      </c>
      <c r="D30">
        <f t="shared" si="4"/>
        <v>-7.8500000000000014</v>
      </c>
      <c r="E30">
        <f t="shared" si="2"/>
        <v>0.10112817583875683</v>
      </c>
      <c r="F30">
        <f t="shared" si="3"/>
        <v>0.85166949294601924</v>
      </c>
      <c r="L30">
        <f t="shared" si="5"/>
        <v>1.3311798177574019</v>
      </c>
      <c r="M30">
        <f t="shared" si="6"/>
        <v>-1</v>
      </c>
    </row>
    <row r="31" spans="1:13" x14ac:dyDescent="0.25">
      <c r="A31">
        <v>1.2730999999999999</v>
      </c>
      <c r="B31">
        <f t="shared" si="0"/>
        <v>1.1283173312503889</v>
      </c>
      <c r="C31">
        <f t="shared" si="1"/>
        <v>0.95601473556374161</v>
      </c>
      <c r="D31">
        <f t="shared" si="4"/>
        <v>1.089999999999991</v>
      </c>
      <c r="E31">
        <f t="shared" si="2"/>
        <v>0.10486251814107743</v>
      </c>
      <c r="F31">
        <f t="shared" si="3"/>
        <v>0.85463562421115624</v>
      </c>
      <c r="L31">
        <f t="shared" si="5"/>
        <v>1.2589430039224681</v>
      </c>
      <c r="M31">
        <f t="shared" si="6"/>
        <v>-1</v>
      </c>
    </row>
    <row r="32" spans="1:13" x14ac:dyDescent="0.25">
      <c r="A32">
        <v>1.2715000000000001</v>
      </c>
      <c r="B32">
        <f t="shared" si="0"/>
        <v>1.1276080879454529</v>
      </c>
      <c r="C32">
        <f t="shared" si="1"/>
        <v>0.95554420223916114</v>
      </c>
      <c r="D32">
        <f t="shared" si="4"/>
        <v>-0.15999999999998238</v>
      </c>
      <c r="E32">
        <f t="shared" si="2"/>
        <v>0.10431636451172771</v>
      </c>
      <c r="F32">
        <f t="shared" si="3"/>
        <v>0.85420367720834989</v>
      </c>
      <c r="L32">
        <f t="shared" si="5"/>
        <v>1.2864051078126977</v>
      </c>
      <c r="M32">
        <f t="shared" si="6"/>
        <v>1</v>
      </c>
    </row>
    <row r="33" spans="1:13" x14ac:dyDescent="0.25">
      <c r="A33">
        <v>1.2596000000000001</v>
      </c>
      <c r="B33">
        <f t="shared" si="0"/>
        <v>1.1223190277278561</v>
      </c>
      <c r="C33">
        <f t="shared" si="1"/>
        <v>0.95196793866320017</v>
      </c>
      <c r="D33">
        <f t="shared" si="4"/>
        <v>-1.1900000000000022</v>
      </c>
      <c r="E33">
        <f t="shared" si="2"/>
        <v>0.10023265196450631</v>
      </c>
      <c r="F33">
        <f t="shared" si="3"/>
        <v>0.85095379616778888</v>
      </c>
      <c r="L33">
        <f t="shared" si="5"/>
        <v>1.2825928534157356</v>
      </c>
      <c r="M33">
        <f t="shared" si="6"/>
        <v>1</v>
      </c>
    </row>
    <row r="34" spans="1:13" x14ac:dyDescent="0.25">
      <c r="A34">
        <v>1.2593000000000001</v>
      </c>
      <c r="B34">
        <f t="shared" si="0"/>
        <v>1.1221853679316978</v>
      </c>
      <c r="C34">
        <f t="shared" si="1"/>
        <v>0.9518760365100094</v>
      </c>
      <c r="D34">
        <f t="shared" si="4"/>
        <v>-2.9999999999996696E-2</v>
      </c>
      <c r="E34">
        <f t="shared" si="2"/>
        <v>0.10012920335980822</v>
      </c>
      <c r="F34">
        <f t="shared" si="3"/>
        <v>0.8508710117455206</v>
      </c>
      <c r="L34">
        <f t="shared" si="5"/>
        <v>1.2688981655019234</v>
      </c>
      <c r="M34">
        <f t="shared" si="6"/>
        <v>1</v>
      </c>
    </row>
    <row r="35" spans="1:13" x14ac:dyDescent="0.25">
      <c r="A35">
        <v>1.2692000000000001</v>
      </c>
      <c r="B35">
        <f t="shared" si="0"/>
        <v>1.1265877684406129</v>
      </c>
      <c r="C35">
        <f t="shared" si="1"/>
        <v>0.95486352527937712</v>
      </c>
      <c r="D35">
        <f t="shared" si="4"/>
        <v>0.99000000000000199</v>
      </c>
      <c r="E35">
        <f t="shared" si="2"/>
        <v>0.10353006342837467</v>
      </c>
      <c r="F35">
        <f t="shared" si="3"/>
        <v>0.8535806813475415</v>
      </c>
      <c r="L35">
        <f t="shared" si="5"/>
        <v>1.270786260496152</v>
      </c>
      <c r="M35">
        <f t="shared" si="6"/>
        <v>1</v>
      </c>
    </row>
    <row r="36" spans="1:13" x14ac:dyDescent="0.25">
      <c r="A36">
        <v>1.2717000000000001</v>
      </c>
      <c r="B36">
        <f t="shared" si="0"/>
        <v>1.1276967677527501</v>
      </c>
      <c r="C36">
        <f t="shared" si="1"/>
        <v>0.95560315270565677</v>
      </c>
      <c r="D36">
        <f t="shared" si="4"/>
        <v>0.24999999999999467</v>
      </c>
      <c r="E36">
        <f t="shared" si="2"/>
        <v>0.10438467128788351</v>
      </c>
      <c r="F36">
        <f t="shared" si="3"/>
        <v>0.85425773518789316</v>
      </c>
      <c r="L36">
        <f t="shared" si="5"/>
        <v>1.2826760176444623</v>
      </c>
      <c r="M36">
        <f t="shared" si="6"/>
        <v>1</v>
      </c>
    </row>
    <row r="37" spans="1:13" x14ac:dyDescent="0.25">
      <c r="A37">
        <v>1.3358000000000001</v>
      </c>
      <c r="B37">
        <f t="shared" si="0"/>
        <v>1.1557681428383464</v>
      </c>
      <c r="C37">
        <f t="shared" si="1"/>
        <v>0.97251519660612495</v>
      </c>
      <c r="D37">
        <f t="shared" si="4"/>
        <v>6.4100000000000046</v>
      </c>
      <c r="E37">
        <f t="shared" si="2"/>
        <v>0.12574143912871555</v>
      </c>
      <c r="F37">
        <f t="shared" si="3"/>
        <v>0.87065975892720315</v>
      </c>
      <c r="L37">
        <f t="shared" si="5"/>
        <v>1.2835550229019645</v>
      </c>
      <c r="M37">
        <f t="shared" si="6"/>
        <v>1</v>
      </c>
    </row>
    <row r="38" spans="1:13" x14ac:dyDescent="0.25">
      <c r="A38">
        <v>1.3909</v>
      </c>
      <c r="B38">
        <f t="shared" si="0"/>
        <v>1.1793642355099632</v>
      </c>
      <c r="C38">
        <f t="shared" si="1"/>
        <v>0.98386224807053191</v>
      </c>
      <c r="D38">
        <f t="shared" si="4"/>
        <v>5.5099999999999927</v>
      </c>
      <c r="E38">
        <f t="shared" si="2"/>
        <v>0.143295907124072</v>
      </c>
      <c r="F38">
        <f t="shared" si="3"/>
        <v>0.88336873986208631</v>
      </c>
      <c r="L38">
        <f t="shared" si="5"/>
        <v>1.3401414849945468</v>
      </c>
      <c r="M38">
        <f t="shared" si="6"/>
        <v>1</v>
      </c>
    </row>
    <row r="39" spans="1:13" x14ac:dyDescent="0.25">
      <c r="A39">
        <v>1.4027000000000001</v>
      </c>
      <c r="B39">
        <f t="shared" si="0"/>
        <v>1.184356365288759</v>
      </c>
      <c r="C39">
        <f t="shared" si="1"/>
        <v>0.98590504875463014</v>
      </c>
      <c r="D39">
        <f t="shared" si="4"/>
        <v>1.1800000000000033</v>
      </c>
      <c r="E39">
        <f t="shared" si="2"/>
        <v>0.14696479698974746</v>
      </c>
      <c r="F39">
        <f t="shared" si="3"/>
        <v>0.88593386666304175</v>
      </c>
      <c r="L39">
        <f t="shared" si="5"/>
        <v>1.3813620989976698</v>
      </c>
      <c r="M39">
        <f t="shared" si="6"/>
        <v>-1</v>
      </c>
    </row>
    <row r="40" spans="1:13" x14ac:dyDescent="0.25">
      <c r="A40">
        <v>1.3917999999999999</v>
      </c>
      <c r="B40">
        <f t="shared" si="0"/>
        <v>1.1797457353175724</v>
      </c>
      <c r="C40">
        <f t="shared" si="1"/>
        <v>0.98402288440142005</v>
      </c>
      <c r="D40">
        <f t="shared" si="4"/>
        <v>-1.0900000000000132</v>
      </c>
      <c r="E40">
        <f t="shared" si="2"/>
        <v>0.14357683215899611</v>
      </c>
      <c r="F40">
        <f t="shared" si="3"/>
        <v>0.88356627646334973</v>
      </c>
      <c r="L40">
        <f t="shared" si="5"/>
        <v>1.3845069454764598</v>
      </c>
      <c r="M40">
        <f t="shared" si="6"/>
        <v>1</v>
      </c>
    </row>
    <row r="41" spans="1:13" x14ac:dyDescent="0.25">
      <c r="A41">
        <v>1.345</v>
      </c>
      <c r="B41">
        <f t="shared" si="0"/>
        <v>1.1597413504743201</v>
      </c>
      <c r="C41">
        <f t="shared" si="1"/>
        <v>0.97461613243726408</v>
      </c>
      <c r="D41">
        <f t="shared" si="4"/>
        <v>-4.6799999999999953</v>
      </c>
      <c r="E41">
        <f t="shared" si="2"/>
        <v>0.12872228433842678</v>
      </c>
      <c r="F41">
        <f t="shared" si="3"/>
        <v>0.87286796332988947</v>
      </c>
      <c r="L41">
        <f t="shared" si="5"/>
        <v>1.3696157423673867</v>
      </c>
      <c r="M41">
        <f t="shared" si="6"/>
        <v>1</v>
      </c>
    </row>
    <row r="42" spans="1:13" x14ac:dyDescent="0.25">
      <c r="A42">
        <v>1.3265</v>
      </c>
      <c r="B42">
        <f t="shared" si="0"/>
        <v>1.1517378173872732</v>
      </c>
      <c r="C42">
        <f t="shared" si="1"/>
        <v>0.97030776516039308</v>
      </c>
      <c r="D42">
        <f t="shared" si="4"/>
        <v>-1.8499999999999961</v>
      </c>
      <c r="E42">
        <f t="shared" si="2"/>
        <v>0.12270725431834797</v>
      </c>
      <c r="F42">
        <f t="shared" si="3"/>
        <v>0.8683913066271528</v>
      </c>
      <c r="L42">
        <f t="shared" si="5"/>
        <v>1.325181008821346</v>
      </c>
      <c r="M42">
        <f t="shared" si="6"/>
        <v>1</v>
      </c>
    </row>
    <row r="43" spans="1:13" x14ac:dyDescent="0.25">
      <c r="A43">
        <v>1.2983</v>
      </c>
      <c r="B43">
        <f t="shared" si="0"/>
        <v>1.1394296819023102</v>
      </c>
      <c r="C43">
        <f t="shared" si="1"/>
        <v>0.96310204528632548</v>
      </c>
      <c r="D43">
        <f t="shared" si="4"/>
        <v>-2.8200000000000003</v>
      </c>
      <c r="E43">
        <f t="shared" si="2"/>
        <v>0.11337505709490224</v>
      </c>
      <c r="F43">
        <f t="shared" si="3"/>
        <v>0.86128488125471836</v>
      </c>
      <c r="L43">
        <f t="shared" si="5"/>
        <v>1.3183553876924634</v>
      </c>
      <c r="M43">
        <f t="shared" si="6"/>
        <v>1</v>
      </c>
    </row>
    <row r="44" spans="1:13" x14ac:dyDescent="0.25">
      <c r="A44">
        <v>1.2811999999999999</v>
      </c>
      <c r="B44">
        <f t="shared" si="0"/>
        <v>1.1319010557464817</v>
      </c>
      <c r="C44">
        <f t="shared" si="1"/>
        <v>0.95835922868687262</v>
      </c>
      <c r="D44">
        <f t="shared" si="4"/>
        <v>-1.7100000000000115</v>
      </c>
      <c r="E44">
        <f t="shared" si="2"/>
        <v>0.10761692999178413</v>
      </c>
      <c r="F44">
        <f t="shared" si="3"/>
        <v>0.85680430736146884</v>
      </c>
      <c r="L44">
        <f t="shared" si="5"/>
        <v>1.2982549184789605</v>
      </c>
      <c r="M44">
        <f t="shared" si="6"/>
        <v>-1</v>
      </c>
    </row>
    <row r="45" spans="1:13" x14ac:dyDescent="0.25">
      <c r="A45">
        <v>1.2922</v>
      </c>
      <c r="B45">
        <f t="shared" si="0"/>
        <v>1.1367497525840944</v>
      </c>
      <c r="C45">
        <f t="shared" si="1"/>
        <v>0.96144240441948248</v>
      </c>
      <c r="D45">
        <f t="shared" si="4"/>
        <v>1.1000000000000121</v>
      </c>
      <c r="E45">
        <f t="shared" si="2"/>
        <v>0.11132973670415008</v>
      </c>
      <c r="F45">
        <f t="shared" si="3"/>
        <v>0.85970163381172671</v>
      </c>
      <c r="L45">
        <f t="shared" si="5"/>
        <v>1.2878552800079888</v>
      </c>
      <c r="M45">
        <f t="shared" si="6"/>
        <v>-1</v>
      </c>
    </row>
    <row r="46" spans="1:13" x14ac:dyDescent="0.25">
      <c r="A46">
        <v>1.2861</v>
      </c>
      <c r="B46">
        <f t="shared" si="0"/>
        <v>1.1340634902861479</v>
      </c>
      <c r="C46">
        <f t="shared" si="1"/>
        <v>0.95974698839170403</v>
      </c>
      <c r="D46">
        <f t="shared" si="4"/>
        <v>-0.60999999999999943</v>
      </c>
      <c r="E46">
        <f t="shared" si="2"/>
        <v>0.10927473823029511</v>
      </c>
      <c r="F46">
        <f t="shared" si="3"/>
        <v>0.85810169336562669</v>
      </c>
      <c r="L46">
        <f t="shared" si="5"/>
        <v>1.301485800735918</v>
      </c>
      <c r="M46">
        <f t="shared" si="6"/>
        <v>1</v>
      </c>
    </row>
    <row r="47" spans="1:13" x14ac:dyDescent="0.25">
      <c r="A47">
        <v>1.2837000000000001</v>
      </c>
      <c r="B47">
        <f t="shared" si="0"/>
        <v>1.1330048543585327</v>
      </c>
      <c r="C47">
        <f t="shared" si="1"/>
        <v>0.95907014653328471</v>
      </c>
      <c r="D47">
        <f t="shared" si="4"/>
        <v>-0.23999999999999577</v>
      </c>
      <c r="E47">
        <f t="shared" si="2"/>
        <v>0.10846354120359523</v>
      </c>
      <c r="F47">
        <f t="shared" si="3"/>
        <v>0.85746760114439879</v>
      </c>
      <c r="L47">
        <f t="shared" si="5"/>
        <v>1.2937529419168641</v>
      </c>
      <c r="M47">
        <f t="shared" si="6"/>
        <v>1</v>
      </c>
    </row>
    <row r="48" spans="1:13" x14ac:dyDescent="0.25">
      <c r="A48">
        <v>1.2676000000000001</v>
      </c>
      <c r="B48">
        <f t="shared" si="0"/>
        <v>1.1258774356030057</v>
      </c>
      <c r="C48">
        <f t="shared" si="1"/>
        <v>0.95438703148315862</v>
      </c>
      <c r="D48">
        <f t="shared" si="4"/>
        <v>-1.6100000000000003</v>
      </c>
      <c r="E48">
        <f t="shared" si="2"/>
        <v>0.10298223051826293</v>
      </c>
      <c r="F48">
        <f t="shared" si="3"/>
        <v>0.85314584782111458</v>
      </c>
      <c r="L48">
        <f t="shared" si="5"/>
        <v>1.2926230145058071</v>
      </c>
      <c r="M48">
        <f t="shared" si="6"/>
        <v>1</v>
      </c>
    </row>
    <row r="49" spans="1:13" x14ac:dyDescent="0.25">
      <c r="A49">
        <v>1.266</v>
      </c>
      <c r="B49">
        <f t="shared" si="0"/>
        <v>1.1251666543228163</v>
      </c>
      <c r="C49">
        <f t="shared" si="1"/>
        <v>0.9539080944566608</v>
      </c>
      <c r="D49">
        <f t="shared" si="4"/>
        <v>-0.16000000000000458</v>
      </c>
      <c r="E49">
        <f t="shared" si="2"/>
        <v>0.10243370568133631</v>
      </c>
      <c r="F49">
        <f t="shared" si="3"/>
        <v>0.85270982554848762</v>
      </c>
      <c r="L49">
        <f t="shared" si="5"/>
        <v>1.276208532626697</v>
      </c>
      <c r="M49">
        <f t="shared" si="6"/>
        <v>1</v>
      </c>
    </row>
    <row r="50" spans="1:13" x14ac:dyDescent="0.25">
      <c r="A50">
        <v>1.2927</v>
      </c>
      <c r="B50">
        <f t="shared" si="0"/>
        <v>1.1369696565871932</v>
      </c>
      <c r="C50">
        <f t="shared" si="1"/>
        <v>0.96157978741794925</v>
      </c>
      <c r="D50">
        <f t="shared" si="4"/>
        <v>2.6699999999999946</v>
      </c>
      <c r="E50">
        <f t="shared" si="2"/>
        <v>0.11149774880803018</v>
      </c>
      <c r="F50">
        <f t="shared" si="3"/>
        <v>0.85983203429851496</v>
      </c>
      <c r="L50">
        <f t="shared" si="5"/>
        <v>1.2774289394810694</v>
      </c>
      <c r="M50">
        <f t="shared" si="6"/>
        <v>1</v>
      </c>
    </row>
    <row r="51" spans="1:13" x14ac:dyDescent="0.25">
      <c r="A51">
        <v>1.3579000000000001</v>
      </c>
      <c r="B51">
        <f t="shared" si="0"/>
        <v>1.1652896635600953</v>
      </c>
      <c r="C51">
        <f t="shared" si="1"/>
        <v>0.97742304536924807</v>
      </c>
      <c r="D51">
        <f t="shared" si="4"/>
        <v>6.5200000000000147</v>
      </c>
      <c r="E51">
        <f t="shared" si="2"/>
        <v>0.13286778831908436</v>
      </c>
      <c r="F51">
        <f t="shared" si="3"/>
        <v>0.87590510623214402</v>
      </c>
      <c r="L51">
        <f t="shared" si="5"/>
        <v>1.3048355021728639</v>
      </c>
      <c r="M51">
        <f t="shared" si="6"/>
        <v>-1</v>
      </c>
    </row>
    <row r="52" spans="1:13" x14ac:dyDescent="0.25">
      <c r="A52">
        <v>1.3287</v>
      </c>
      <c r="B52">
        <f t="shared" si="0"/>
        <v>1.1526925001924841</v>
      </c>
      <c r="C52">
        <f t="shared" si="1"/>
        <v>0.97083753851863897</v>
      </c>
      <c r="D52">
        <f t="shared" si="4"/>
        <v>-2.9200000000000115</v>
      </c>
      <c r="E52">
        <f t="shared" si="2"/>
        <v>0.12342693500442116</v>
      </c>
      <c r="F52">
        <f t="shared" si="3"/>
        <v>0.86893124660670795</v>
      </c>
      <c r="L52">
        <f t="shared" si="5"/>
        <v>1.3557606933509305</v>
      </c>
      <c r="M52">
        <f t="shared" si="6"/>
        <v>-1</v>
      </c>
    </row>
    <row r="53" spans="1:13" x14ac:dyDescent="0.25">
      <c r="A53">
        <v>1.3483000000000001</v>
      </c>
      <c r="L53">
        <f t="shared" si="5"/>
        <v>1.3177278968978499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/>
  </sheetViews>
  <sheetFormatPr defaultRowHeight="15" x14ac:dyDescent="0.25"/>
  <sheetData>
    <row r="2" spans="1:10" x14ac:dyDescent="0.25">
      <c r="A2" t="s">
        <v>18</v>
      </c>
      <c r="B2" t="s">
        <v>20</v>
      </c>
    </row>
    <row r="5" spans="1:10" x14ac:dyDescent="0.25">
      <c r="A5" t="s">
        <v>17</v>
      </c>
      <c r="B5" t="s">
        <v>19</v>
      </c>
      <c r="D5" t="s">
        <v>16</v>
      </c>
      <c r="F5" t="s">
        <v>21</v>
      </c>
      <c r="I5" t="s">
        <v>22</v>
      </c>
      <c r="J5" t="s">
        <v>23</v>
      </c>
    </row>
    <row r="6" spans="1:10" x14ac:dyDescent="0.25">
      <c r="A6">
        <v>1.47</v>
      </c>
      <c r="B6">
        <f>A6^2</f>
        <v>2.1608999999999998</v>
      </c>
      <c r="D6">
        <v>52.21</v>
      </c>
      <c r="F6">
        <v>128.81280358432207</v>
      </c>
      <c r="I6">
        <f>$F$6+$F$7*A6+$F$8*B6</f>
        <v>52.25469721675509</v>
      </c>
      <c r="J6">
        <f>D6-I6</f>
        <v>-4.4697216755089642E-2</v>
      </c>
    </row>
    <row r="7" spans="1:10" x14ac:dyDescent="0.25">
      <c r="A7">
        <v>1.5</v>
      </c>
      <c r="B7">
        <f t="shared" ref="B7:B20" si="0">A7^2</f>
        <v>2.25</v>
      </c>
      <c r="D7">
        <v>53.12</v>
      </c>
      <c r="F7">
        <v>-143.16202287114044</v>
      </c>
      <c r="I7">
        <f t="shared" ref="I7:I20" si="1">$F$6+$F$7*A7+$F$8*B7</f>
        <v>53.48050152772538</v>
      </c>
      <c r="J7">
        <f t="shared" ref="J7:J20" si="2">D7-I7</f>
        <v>-0.36050152772538269</v>
      </c>
    </row>
    <row r="8" spans="1:10" x14ac:dyDescent="0.25">
      <c r="A8">
        <v>1.52</v>
      </c>
      <c r="B8">
        <f t="shared" si="0"/>
        <v>2.3104</v>
      </c>
      <c r="D8">
        <v>54.48</v>
      </c>
      <c r="F8">
        <v>61.960325444495098</v>
      </c>
      <c r="I8">
        <f t="shared" si="1"/>
        <v>54.359664727150061</v>
      </c>
      <c r="J8">
        <f t="shared" si="2"/>
        <v>0.12033527284993539</v>
      </c>
    </row>
    <row r="9" spans="1:10" x14ac:dyDescent="0.25">
      <c r="A9">
        <v>1.55</v>
      </c>
      <c r="B9">
        <f t="shared" si="0"/>
        <v>2.4025000000000003</v>
      </c>
      <c r="D9">
        <v>55.84</v>
      </c>
      <c r="I9">
        <f t="shared" si="1"/>
        <v>55.771350014453873</v>
      </c>
      <c r="J9">
        <f t="shared" si="2"/>
        <v>6.8649985546130665E-2</v>
      </c>
    </row>
    <row r="10" spans="1:10" x14ac:dyDescent="0.25">
      <c r="A10">
        <v>1.57</v>
      </c>
      <c r="B10">
        <f t="shared" si="0"/>
        <v>2.4649000000000001</v>
      </c>
      <c r="D10">
        <v>57.2</v>
      </c>
      <c r="I10">
        <f t="shared" si="1"/>
        <v>56.774433864767559</v>
      </c>
      <c r="J10">
        <f t="shared" si="2"/>
        <v>0.4255661352324438</v>
      </c>
    </row>
    <row r="11" spans="1:10" x14ac:dyDescent="0.25">
      <c r="A11">
        <v>1.6</v>
      </c>
      <c r="B11">
        <f t="shared" si="0"/>
        <v>2.5600000000000005</v>
      </c>
      <c r="D11">
        <v>58.57</v>
      </c>
      <c r="I11">
        <f t="shared" si="1"/>
        <v>58.372000128404835</v>
      </c>
      <c r="J11">
        <f t="shared" si="2"/>
        <v>0.19799987159516519</v>
      </c>
    </row>
    <row r="12" spans="1:10" x14ac:dyDescent="0.25">
      <c r="A12">
        <v>1.63</v>
      </c>
      <c r="B12">
        <f t="shared" si="0"/>
        <v>2.6568999999999998</v>
      </c>
      <c r="D12">
        <v>59.93</v>
      </c>
      <c r="I12">
        <f t="shared" si="1"/>
        <v>60.081094977842184</v>
      </c>
      <c r="J12">
        <f t="shared" si="2"/>
        <v>-0.15109497784218462</v>
      </c>
    </row>
    <row r="13" spans="1:10" x14ac:dyDescent="0.25">
      <c r="A13">
        <v>1.65</v>
      </c>
      <c r="B13">
        <f t="shared" si="0"/>
        <v>2.7224999999999997</v>
      </c>
      <c r="D13">
        <v>61.29</v>
      </c>
      <c r="I13">
        <f t="shared" si="1"/>
        <v>61.282451869578239</v>
      </c>
      <c r="J13">
        <f t="shared" si="2"/>
        <v>7.5481304217603906E-3</v>
      </c>
    </row>
    <row r="14" spans="1:10" x14ac:dyDescent="0.25">
      <c r="A14">
        <v>1.68</v>
      </c>
      <c r="B14">
        <f t="shared" si="0"/>
        <v>2.8223999999999996</v>
      </c>
      <c r="D14">
        <v>63.11</v>
      </c>
      <c r="I14">
        <f t="shared" si="1"/>
        <v>63.177427695349081</v>
      </c>
      <c r="J14">
        <f t="shared" si="2"/>
        <v>-6.7427695349081773E-2</v>
      </c>
    </row>
    <row r="15" spans="1:10" x14ac:dyDescent="0.25">
      <c r="A15">
        <v>1.7</v>
      </c>
      <c r="B15">
        <f t="shared" si="0"/>
        <v>2.8899999999999997</v>
      </c>
      <c r="D15">
        <v>64.47</v>
      </c>
      <c r="I15">
        <f t="shared" si="1"/>
        <v>64.502705237974141</v>
      </c>
      <c r="J15">
        <f t="shared" si="2"/>
        <v>-3.270523797414171E-2</v>
      </c>
    </row>
    <row r="16" spans="1:10" x14ac:dyDescent="0.25">
      <c r="A16">
        <v>1.73</v>
      </c>
      <c r="B16">
        <f t="shared" si="0"/>
        <v>2.9929000000000001</v>
      </c>
      <c r="D16">
        <v>66.28</v>
      </c>
      <c r="I16">
        <f t="shared" si="1"/>
        <v>66.583562040078505</v>
      </c>
      <c r="J16">
        <f t="shared" si="2"/>
        <v>-0.30356204007850351</v>
      </c>
    </row>
    <row r="17" spans="1:10" x14ac:dyDescent="0.25">
      <c r="A17">
        <v>1.75</v>
      </c>
      <c r="B17">
        <f t="shared" si="0"/>
        <v>3.0625</v>
      </c>
      <c r="D17">
        <v>68.099999999999994</v>
      </c>
      <c r="I17">
        <f t="shared" si="1"/>
        <v>68.032760233592541</v>
      </c>
      <c r="J17">
        <f t="shared" si="2"/>
        <v>6.7239766407453772E-2</v>
      </c>
    </row>
    <row r="18" spans="1:10" x14ac:dyDescent="0.25">
      <c r="A18">
        <v>1.78</v>
      </c>
      <c r="B18">
        <f t="shared" si="0"/>
        <v>3.1684000000000001</v>
      </c>
      <c r="D18">
        <v>69.92</v>
      </c>
      <c r="I18">
        <f t="shared" si="1"/>
        <v>70.299498012030369</v>
      </c>
      <c r="J18">
        <f t="shared" si="2"/>
        <v>-0.3794980120303677</v>
      </c>
    </row>
    <row r="19" spans="1:10" x14ac:dyDescent="0.25">
      <c r="A19">
        <v>1.8</v>
      </c>
      <c r="B19">
        <f t="shared" si="0"/>
        <v>3.24</v>
      </c>
      <c r="D19">
        <v>72.19</v>
      </c>
      <c r="I19">
        <f t="shared" si="1"/>
        <v>71.87261685643341</v>
      </c>
      <c r="J19">
        <f t="shared" si="2"/>
        <v>0.31738314356658748</v>
      </c>
    </row>
    <row r="20" spans="1:10" x14ac:dyDescent="0.25">
      <c r="A20">
        <v>1.83</v>
      </c>
      <c r="B20">
        <f t="shared" si="0"/>
        <v>3.3489000000000004</v>
      </c>
      <c r="D20">
        <v>74.459999999999994</v>
      </c>
      <c r="I20">
        <f t="shared" si="1"/>
        <v>74.325235611204732</v>
      </c>
      <c r="J20">
        <f t="shared" si="2"/>
        <v>0.13476438879526143</v>
      </c>
    </row>
    <row r="23" spans="1:10" x14ac:dyDescent="0.25">
      <c r="I23" t="s">
        <v>25</v>
      </c>
      <c r="J23">
        <f>SQRT(SUMSQ(J6:J20))</f>
        <v>0.87152120386854015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/>
  </sheetViews>
  <sheetFormatPr defaultRowHeight="15" x14ac:dyDescent="0.25"/>
  <cols>
    <col min="10" max="10" width="9.28515625" bestFit="1" customWidth="1"/>
    <col min="12" max="12" width="14" customWidth="1"/>
    <col min="13" max="13" width="19.140625" customWidth="1"/>
  </cols>
  <sheetData>
    <row r="1" spans="1:13" ht="23.25" x14ac:dyDescent="0.35">
      <c r="A1" s="5" t="s">
        <v>24</v>
      </c>
    </row>
    <row r="2" spans="1:13" x14ac:dyDescent="0.25">
      <c r="A2" t="s">
        <v>26</v>
      </c>
    </row>
    <row r="3" spans="1:13" ht="30" x14ac:dyDescent="0.25">
      <c r="A3" s="1" t="s">
        <v>0</v>
      </c>
      <c r="B3" t="s">
        <v>10</v>
      </c>
      <c r="C3" t="s">
        <v>1</v>
      </c>
      <c r="D3" t="s">
        <v>12</v>
      </c>
      <c r="E3" t="s">
        <v>2</v>
      </c>
      <c r="F3" t="s">
        <v>3</v>
      </c>
      <c r="J3" t="s">
        <v>4</v>
      </c>
      <c r="L3" s="4" t="s">
        <v>14</v>
      </c>
      <c r="M3" s="4" t="s">
        <v>15</v>
      </c>
    </row>
    <row r="4" spans="1:13" x14ac:dyDescent="0.25">
      <c r="A4">
        <v>1.5633999999999999</v>
      </c>
      <c r="B4">
        <f>SQRT(A4)</f>
        <v>1.2503599481749246</v>
      </c>
      <c r="C4">
        <f>SIN(A4)</f>
        <v>0.99997264729966751</v>
      </c>
      <c r="E4">
        <f>LOG(A4)</f>
        <v>0.19407010762109911</v>
      </c>
      <c r="F4">
        <f>TANH(A4)</f>
        <v>0.91596956346246972</v>
      </c>
      <c r="I4" t="s">
        <v>6</v>
      </c>
      <c r="J4" s="3">
        <v>-0.11173320122453681</v>
      </c>
      <c r="M4" s="2">
        <f>SUMIF(M6:M52,"&gt;0")/COUNT(M6:M52)</f>
        <v>0.5957446808510638</v>
      </c>
    </row>
    <row r="5" spans="1:13" x14ac:dyDescent="0.25">
      <c r="A5">
        <v>1.5423</v>
      </c>
      <c r="B5">
        <f t="shared" ref="B5:B52" si="0">SQRT(A5)</f>
        <v>1.2418937152590797</v>
      </c>
      <c r="C5">
        <f t="shared" ref="C5:C52" si="1">SIN(A5)</f>
        <v>0.99959400715427227</v>
      </c>
      <c r="D5">
        <f>(A5-A4)*100</f>
        <v>-2.1099999999999897</v>
      </c>
      <c r="E5">
        <f t="shared" ref="E5:E52" si="2">LOG(A5)</f>
        <v>0.18816885858669632</v>
      </c>
      <c r="F5">
        <f t="shared" ref="F5:F52" si="3">TANH(A5)</f>
        <v>0.91250604322482964</v>
      </c>
      <c r="I5" t="s">
        <v>11</v>
      </c>
      <c r="J5" s="3">
        <v>0.77924807363689974</v>
      </c>
    </row>
    <row r="6" spans="1:13" x14ac:dyDescent="0.25">
      <c r="A6">
        <v>1.548</v>
      </c>
      <c r="B6">
        <f t="shared" si="0"/>
        <v>1.2441864811996632</v>
      </c>
      <c r="C6">
        <f t="shared" si="1"/>
        <v>0.99974017499461532</v>
      </c>
      <c r="D6">
        <f t="shared" ref="D6:D52" si="4">(A6-A5)*100</f>
        <v>0.57000000000000384</v>
      </c>
      <c r="E6">
        <f t="shared" si="2"/>
        <v>0.1897709563468738</v>
      </c>
      <c r="F6">
        <f t="shared" si="3"/>
        <v>0.91345489421504378</v>
      </c>
      <c r="I6" t="s">
        <v>7</v>
      </c>
      <c r="J6" s="3">
        <v>0.19252363105763634</v>
      </c>
      <c r="L6">
        <f t="shared" ref="L6:L53" si="5">$J$4+$J$5*B5+$J$6*C5+$J$7*D5+$J$8*E5+$J$9*F5</f>
        <v>1.4845192848770965</v>
      </c>
      <c r="M6">
        <f t="shared" ref="M6:M52" si="6">SIGN((A7-A6)*(L7-L6))</f>
        <v>1</v>
      </c>
    </row>
    <row r="7" spans="1:13" x14ac:dyDescent="0.25">
      <c r="A7">
        <v>1.5575000000000001</v>
      </c>
      <c r="B7">
        <f t="shared" si="0"/>
        <v>1.2479983974348685</v>
      </c>
      <c r="C7">
        <f t="shared" si="1"/>
        <v>0.99991160514918731</v>
      </c>
      <c r="D7">
        <f t="shared" si="4"/>
        <v>0.95000000000000639</v>
      </c>
      <c r="E7">
        <f t="shared" si="2"/>
        <v>0.19242805533120724</v>
      </c>
      <c r="F7">
        <f t="shared" si="3"/>
        <v>0.91501451467303796</v>
      </c>
      <c r="I7" t="s">
        <v>13</v>
      </c>
      <c r="J7" s="3">
        <v>2.6545952998171625E-3</v>
      </c>
      <c r="L7">
        <f t="shared" si="5"/>
        <v>1.4948173146058197</v>
      </c>
      <c r="M7">
        <f t="shared" si="6"/>
        <v>1</v>
      </c>
    </row>
    <row r="8" spans="1:13" x14ac:dyDescent="0.25">
      <c r="A8">
        <v>1.5761000000000001</v>
      </c>
      <c r="B8">
        <f t="shared" si="0"/>
        <v>1.2554282137979853</v>
      </c>
      <c r="C8">
        <f t="shared" si="1"/>
        <v>0.9999859355582349</v>
      </c>
      <c r="D8">
        <f t="shared" si="4"/>
        <v>1.859999999999995</v>
      </c>
      <c r="E8">
        <f t="shared" si="2"/>
        <v>0.19758376903577687</v>
      </c>
      <c r="F8">
        <f t="shared" si="3"/>
        <v>0.9179906409235834</v>
      </c>
      <c r="I8" t="s">
        <v>8</v>
      </c>
      <c r="J8" s="3">
        <v>0.64680151886073123</v>
      </c>
      <c r="L8">
        <f t="shared" si="5"/>
        <v>1.5010949675385548</v>
      </c>
      <c r="M8">
        <f t="shared" si="6"/>
        <v>-1</v>
      </c>
    </row>
    <row r="9" spans="1:13" x14ac:dyDescent="0.25">
      <c r="A9">
        <v>1.5552999999999999</v>
      </c>
      <c r="B9">
        <f t="shared" si="0"/>
        <v>1.2471166745737945</v>
      </c>
      <c r="C9">
        <f t="shared" si="1"/>
        <v>0.99987993433063727</v>
      </c>
      <c r="D9">
        <f t="shared" si="4"/>
        <v>-2.0800000000000152</v>
      </c>
      <c r="E9">
        <f t="shared" si="2"/>
        <v>0.19181417199834161</v>
      </c>
      <c r="F9">
        <f t="shared" si="3"/>
        <v>0.9146557464765519</v>
      </c>
      <c r="I9" t="s">
        <v>9</v>
      </c>
      <c r="J9" s="3">
        <v>0.35063551403905086</v>
      </c>
      <c r="L9">
        <f t="shared" si="5"/>
        <v>1.5136928887227028</v>
      </c>
      <c r="M9">
        <f t="shared" si="6"/>
        <v>-1</v>
      </c>
    </row>
    <row r="10" spans="1:13" x14ac:dyDescent="0.25">
      <c r="A10">
        <v>1.5772999999999999</v>
      </c>
      <c r="B10">
        <f t="shared" si="0"/>
        <v>1.2559060474414476</v>
      </c>
      <c r="C10">
        <f t="shared" si="1"/>
        <v>0.99997885119196639</v>
      </c>
      <c r="D10">
        <f t="shared" si="4"/>
        <v>2.200000000000002</v>
      </c>
      <c r="E10">
        <f t="shared" si="2"/>
        <v>0.197914303318418</v>
      </c>
      <c r="F10">
        <f t="shared" si="3"/>
        <v>0.91817918495490691</v>
      </c>
      <c r="L10">
        <f t="shared" si="5"/>
        <v>1.4918355080150532</v>
      </c>
      <c r="M10">
        <f t="shared" si="6"/>
        <v>-1</v>
      </c>
    </row>
    <row r="11" spans="1:13" x14ac:dyDescent="0.25">
      <c r="A11">
        <v>1.5382</v>
      </c>
      <c r="B11">
        <f t="shared" si="0"/>
        <v>1.240241911886548</v>
      </c>
      <c r="C11">
        <f t="shared" si="1"/>
        <v>0.9994687867776515</v>
      </c>
      <c r="D11">
        <f t="shared" si="4"/>
        <v>-3.9099999999999913</v>
      </c>
      <c r="E11">
        <f t="shared" si="2"/>
        <v>0.18701280701895429</v>
      </c>
      <c r="F11">
        <f t="shared" si="3"/>
        <v>0.911817406548036</v>
      </c>
      <c r="L11">
        <f t="shared" si="5"/>
        <v>1.5152463384722996</v>
      </c>
      <c r="M11">
        <f t="shared" si="6"/>
        <v>-1</v>
      </c>
    </row>
    <row r="12" spans="1:13" x14ac:dyDescent="0.25">
      <c r="A12">
        <v>1.5607</v>
      </c>
      <c r="B12">
        <f t="shared" si="0"/>
        <v>1.2492797925204746</v>
      </c>
      <c r="C12">
        <f t="shared" si="1"/>
        <v>0.99994903252557843</v>
      </c>
      <c r="D12">
        <f t="shared" si="4"/>
        <v>2.2499999999999964</v>
      </c>
      <c r="E12">
        <f t="shared" si="2"/>
        <v>0.19331943037447691</v>
      </c>
      <c r="F12">
        <f t="shared" si="3"/>
        <v>0.91553378744718727</v>
      </c>
      <c r="J12" t="s">
        <v>5</v>
      </c>
      <c r="L12">
        <f t="shared" si="5"/>
        <v>1.4774405444747134</v>
      </c>
      <c r="M12">
        <f t="shared" si="6"/>
        <v>1</v>
      </c>
    </row>
    <row r="13" spans="1:13" x14ac:dyDescent="0.25">
      <c r="A13">
        <v>1.5793999999999999</v>
      </c>
      <c r="B13">
        <f t="shared" si="0"/>
        <v>1.2567418191498203</v>
      </c>
      <c r="C13">
        <f t="shared" si="1"/>
        <v>0.99996298863199906</v>
      </c>
      <c r="D13">
        <f t="shared" si="4"/>
        <v>1.8699999999999939</v>
      </c>
      <c r="E13">
        <f t="shared" si="2"/>
        <v>0.19849213367704427</v>
      </c>
      <c r="F13">
        <f t="shared" si="3"/>
        <v>0.91850813885729288</v>
      </c>
      <c r="J13">
        <f>SUMXMY2(A6:A53,L6:L53)</f>
        <v>0.11458452865328828</v>
      </c>
      <c r="L13">
        <f t="shared" si="5"/>
        <v>1.506310289942699</v>
      </c>
      <c r="M13">
        <f t="shared" si="6"/>
        <v>-1</v>
      </c>
    </row>
    <row r="14" spans="1:13" x14ac:dyDescent="0.25">
      <c r="A14">
        <v>1.5672999999999999</v>
      </c>
      <c r="B14">
        <f t="shared" si="0"/>
        <v>1.2519185277005849</v>
      </c>
      <c r="C14">
        <f t="shared" si="1"/>
        <v>0.99999388785569809</v>
      </c>
      <c r="D14">
        <f t="shared" si="4"/>
        <v>-1.21</v>
      </c>
      <c r="E14">
        <f t="shared" si="2"/>
        <v>0.19515213359328706</v>
      </c>
      <c r="F14">
        <f t="shared" si="3"/>
        <v>0.91659522431317708</v>
      </c>
      <c r="L14">
        <f t="shared" si="5"/>
        <v>1.5155076260737284</v>
      </c>
      <c r="M14">
        <f t="shared" si="6"/>
        <v>-1</v>
      </c>
    </row>
    <row r="15" spans="1:13" x14ac:dyDescent="0.25">
      <c r="A15">
        <v>1.5938000000000001</v>
      </c>
      <c r="B15">
        <f t="shared" si="0"/>
        <v>1.2624579200908046</v>
      </c>
      <c r="C15">
        <f t="shared" si="1"/>
        <v>0.99973542717682273</v>
      </c>
      <c r="D15">
        <f t="shared" si="4"/>
        <v>2.650000000000019</v>
      </c>
      <c r="E15">
        <f t="shared" si="2"/>
        <v>0.20243382248923303</v>
      </c>
      <c r="F15">
        <f t="shared" si="3"/>
        <v>0.92072993496788014</v>
      </c>
      <c r="L15">
        <f t="shared" si="5"/>
        <v>1.5007478279089712</v>
      </c>
      <c r="M15">
        <f t="shared" si="6"/>
        <v>-1</v>
      </c>
    </row>
    <row r="16" spans="1:13" x14ac:dyDescent="0.25">
      <c r="A16">
        <v>1.5849</v>
      </c>
      <c r="B16">
        <f t="shared" si="0"/>
        <v>1.2589281155014371</v>
      </c>
      <c r="C16">
        <f t="shared" si="1"/>
        <v>0.99990054484966007</v>
      </c>
      <c r="D16">
        <f t="shared" si="4"/>
        <v>-0.890000000000013</v>
      </c>
      <c r="E16">
        <f t="shared" si="2"/>
        <v>0.20000186540660178</v>
      </c>
      <c r="F16">
        <f t="shared" si="3"/>
        <v>0.9193636935375048</v>
      </c>
      <c r="L16">
        <f t="shared" si="5"/>
        <v>1.5253171910288486</v>
      </c>
      <c r="M16">
        <f t="shared" si="6"/>
        <v>1</v>
      </c>
    </row>
    <row r="17" spans="1:13" x14ac:dyDescent="0.25">
      <c r="A17">
        <v>1.5698000000000001</v>
      </c>
      <c r="B17">
        <f t="shared" si="0"/>
        <v>1.2529165973838803</v>
      </c>
      <c r="C17">
        <f t="shared" si="1"/>
        <v>0.99999950366649992</v>
      </c>
      <c r="D17">
        <f t="shared" si="4"/>
        <v>-1.5099999999999891</v>
      </c>
      <c r="E17">
        <f t="shared" si="2"/>
        <v>0.19584432474728197</v>
      </c>
      <c r="F17">
        <f t="shared" si="3"/>
        <v>0.91699394281075308</v>
      </c>
      <c r="L17">
        <f t="shared" si="5"/>
        <v>1.5111490729937518</v>
      </c>
      <c r="M17">
        <f t="shared" si="6"/>
        <v>1</v>
      </c>
    </row>
    <row r="18" spans="1:13" x14ac:dyDescent="0.25">
      <c r="A18">
        <v>1.5564</v>
      </c>
      <c r="B18">
        <f t="shared" si="0"/>
        <v>1.2475576139000555</v>
      </c>
      <c r="C18">
        <f t="shared" si="1"/>
        <v>0.99989637467715797</v>
      </c>
      <c r="D18">
        <f t="shared" si="4"/>
        <v>-1.3400000000000079</v>
      </c>
      <c r="E18">
        <f t="shared" si="2"/>
        <v>0.19212122213170491</v>
      </c>
      <c r="F18">
        <f t="shared" si="3"/>
        <v>0.91483531109232008</v>
      </c>
      <c r="L18">
        <f t="shared" si="5"/>
        <v>1.5013177895284764</v>
      </c>
      <c r="M18">
        <f t="shared" si="6"/>
        <v>1</v>
      </c>
    </row>
    <row r="19" spans="1:13" x14ac:dyDescent="0.25">
      <c r="A19">
        <v>1.5004999999999999</v>
      </c>
      <c r="B19">
        <f t="shared" si="0"/>
        <v>1.22494897852931</v>
      </c>
      <c r="C19">
        <f t="shared" si="1"/>
        <v>0.99753023051654388</v>
      </c>
      <c r="D19">
        <f t="shared" si="4"/>
        <v>-5.5900000000000061</v>
      </c>
      <c r="E19">
        <f t="shared" si="2"/>
        <v>0.17623599976087143</v>
      </c>
      <c r="F19">
        <f t="shared" si="3"/>
        <v>0.90523856608372899</v>
      </c>
      <c r="L19">
        <f t="shared" si="5"/>
        <v>1.4944082370366842</v>
      </c>
      <c r="M19">
        <f t="shared" si="6"/>
        <v>1</v>
      </c>
    </row>
    <row r="20" spans="1:13" x14ac:dyDescent="0.25">
      <c r="A20">
        <v>1.4686999999999999</v>
      </c>
      <c r="B20">
        <f t="shared" si="0"/>
        <v>1.211899335753593</v>
      </c>
      <c r="C20">
        <f t="shared" si="1"/>
        <v>0.99479269565006645</v>
      </c>
      <c r="D20">
        <f t="shared" si="4"/>
        <v>-3.180000000000005</v>
      </c>
      <c r="E20">
        <f t="shared" si="2"/>
        <v>0.16693309487115385</v>
      </c>
      <c r="F20">
        <f t="shared" si="3"/>
        <v>0.89932917488316977</v>
      </c>
      <c r="L20">
        <f t="shared" si="5"/>
        <v>1.4514133872107569</v>
      </c>
      <c r="M20">
        <f t="shared" si="6"/>
        <v>-1</v>
      </c>
    </row>
    <row r="21" spans="1:13" x14ac:dyDescent="0.25">
      <c r="A21">
        <v>1.4792000000000001</v>
      </c>
      <c r="B21">
        <f t="shared" si="0"/>
        <v>1.2162236636408619</v>
      </c>
      <c r="C21">
        <f t="shared" si="1"/>
        <v>0.9958079885639527</v>
      </c>
      <c r="D21">
        <f t="shared" si="4"/>
        <v>1.0500000000000176</v>
      </c>
      <c r="E21">
        <f t="shared" si="2"/>
        <v>0.17002689815111666</v>
      </c>
      <c r="F21">
        <f t="shared" si="3"/>
        <v>0.90131799531965517</v>
      </c>
      <c r="L21">
        <f t="shared" si="5"/>
        <v>1.4390258373022959</v>
      </c>
      <c r="M21">
        <f t="shared" si="6"/>
        <v>-1</v>
      </c>
    </row>
    <row r="22" spans="1:13" x14ac:dyDescent="0.25">
      <c r="A22">
        <v>1.4669000000000001</v>
      </c>
      <c r="B22">
        <f t="shared" si="0"/>
        <v>1.211156472137271</v>
      </c>
      <c r="C22">
        <f t="shared" si="1"/>
        <v>0.99460762989603246</v>
      </c>
      <c r="D22">
        <f t="shared" si="4"/>
        <v>-1.2299999999999978</v>
      </c>
      <c r="E22">
        <f t="shared" si="2"/>
        <v>0.1664005085750683</v>
      </c>
      <c r="F22">
        <f t="shared" si="3"/>
        <v>0.89898444454522064</v>
      </c>
      <c r="L22">
        <f t="shared" si="5"/>
        <v>1.4565183952114342</v>
      </c>
      <c r="M22">
        <f t="shared" si="6"/>
        <v>1</v>
      </c>
    </row>
    <row r="23" spans="1:13" x14ac:dyDescent="0.25">
      <c r="A23">
        <v>1.4259999999999999</v>
      </c>
      <c r="B23">
        <f t="shared" si="0"/>
        <v>1.1941524190822543</v>
      </c>
      <c r="C23">
        <f t="shared" si="1"/>
        <v>0.98953531458473853</v>
      </c>
      <c r="D23">
        <f t="shared" si="4"/>
        <v>-4.0900000000000158</v>
      </c>
      <c r="E23">
        <f t="shared" si="2"/>
        <v>0.15411952551584673</v>
      </c>
      <c r="F23">
        <f t="shared" si="3"/>
        <v>0.89084394659353172</v>
      </c>
      <c r="L23">
        <f t="shared" si="5"/>
        <v>1.4431224412395101</v>
      </c>
      <c r="M23">
        <f t="shared" si="6"/>
        <v>1</v>
      </c>
    </row>
    <row r="24" spans="1:13" x14ac:dyDescent="0.25">
      <c r="A24">
        <v>1.4220999999999999</v>
      </c>
      <c r="B24">
        <f t="shared" si="0"/>
        <v>1.1925183436744276</v>
      </c>
      <c r="C24">
        <f t="shared" si="1"/>
        <v>0.98896505613032537</v>
      </c>
      <c r="D24">
        <f t="shared" si="4"/>
        <v>-0.39000000000000146</v>
      </c>
      <c r="E24">
        <f t="shared" si="2"/>
        <v>0.15293013642272552</v>
      </c>
      <c r="F24">
        <f t="shared" si="3"/>
        <v>0.89003619578214466</v>
      </c>
      <c r="L24">
        <f t="shared" si="5"/>
        <v>1.4105056763536608</v>
      </c>
      <c r="M24">
        <f t="shared" si="6"/>
        <v>1</v>
      </c>
    </row>
    <row r="25" spans="1:13" x14ac:dyDescent="0.25">
      <c r="A25">
        <v>1.4463999999999999</v>
      </c>
      <c r="B25">
        <f t="shared" si="0"/>
        <v>1.2026637102698325</v>
      </c>
      <c r="C25">
        <f t="shared" si="1"/>
        <v>0.99227274923166042</v>
      </c>
      <c r="D25">
        <f t="shared" si="4"/>
        <v>2.4299999999999988</v>
      </c>
      <c r="E25">
        <f t="shared" si="2"/>
        <v>0.16028841313128805</v>
      </c>
      <c r="F25">
        <f t="shared" si="3"/>
        <v>0.89497873078532009</v>
      </c>
      <c r="L25">
        <f t="shared" si="5"/>
        <v>1.4178920158280595</v>
      </c>
      <c r="M25">
        <f t="shared" si="6"/>
        <v>1</v>
      </c>
    </row>
    <row r="26" spans="1:13" x14ac:dyDescent="0.25">
      <c r="A26">
        <v>1.4614</v>
      </c>
      <c r="B26">
        <f t="shared" si="0"/>
        <v>1.2088837826689545</v>
      </c>
      <c r="C26">
        <f t="shared" si="1"/>
        <v>0.99402218706198864</v>
      </c>
      <c r="D26">
        <f t="shared" si="4"/>
        <v>1.5000000000000124</v>
      </c>
      <c r="E26">
        <f t="shared" si="2"/>
        <v>0.16476910300919834</v>
      </c>
      <c r="F26">
        <f t="shared" si="3"/>
        <v>0.8979241644455549</v>
      </c>
      <c r="L26">
        <f t="shared" si="5"/>
        <v>1.4404129138884365</v>
      </c>
      <c r="M26">
        <f t="shared" si="6"/>
        <v>-1</v>
      </c>
    </row>
    <row r="27" spans="1:13" x14ac:dyDescent="0.25">
      <c r="A27">
        <v>1.3774999999999999</v>
      </c>
      <c r="B27">
        <f t="shared" si="0"/>
        <v>1.1736694594305501</v>
      </c>
      <c r="C27">
        <f t="shared" si="1"/>
        <v>0.98137636049728694</v>
      </c>
      <c r="D27">
        <f t="shared" si="4"/>
        <v>-8.3900000000000077</v>
      </c>
      <c r="E27">
        <f t="shared" si="2"/>
        <v>0.13909160752382263</v>
      </c>
      <c r="F27">
        <f t="shared" si="3"/>
        <v>0.88039022142068535</v>
      </c>
      <c r="L27">
        <f t="shared" si="5"/>
        <v>1.4470588184820095</v>
      </c>
      <c r="M27">
        <f t="shared" si="6"/>
        <v>1</v>
      </c>
    </row>
    <row r="28" spans="1:13" x14ac:dyDescent="0.25">
      <c r="A28">
        <v>1.3407</v>
      </c>
      <c r="B28">
        <f t="shared" si="0"/>
        <v>1.1578860047517632</v>
      </c>
      <c r="C28">
        <f t="shared" si="1"/>
        <v>0.97364443014400526</v>
      </c>
      <c r="D28">
        <f t="shared" si="4"/>
        <v>-3.6799999999999944</v>
      </c>
      <c r="E28">
        <f t="shared" si="2"/>
        <v>0.12733160938002155</v>
      </c>
      <c r="F28">
        <f t="shared" si="3"/>
        <v>0.87184027588147972</v>
      </c>
      <c r="L28">
        <f t="shared" si="5"/>
        <v>1.3681732907647655</v>
      </c>
      <c r="M28">
        <f t="shared" si="6"/>
        <v>0</v>
      </c>
    </row>
    <row r="29" spans="1:13" x14ac:dyDescent="0.25">
      <c r="A29">
        <v>1.3407</v>
      </c>
      <c r="B29">
        <f t="shared" si="0"/>
        <v>1.1578860047517632</v>
      </c>
      <c r="C29">
        <f t="shared" si="1"/>
        <v>0.97364443014400526</v>
      </c>
      <c r="D29">
        <f t="shared" si="4"/>
        <v>0</v>
      </c>
      <c r="E29">
        <f t="shared" si="2"/>
        <v>0.12733160938002155</v>
      </c>
      <c r="F29">
        <f t="shared" si="3"/>
        <v>0.87184027588147972</v>
      </c>
      <c r="L29">
        <f t="shared" si="5"/>
        <v>1.3562843294560705</v>
      </c>
      <c r="M29">
        <f t="shared" si="6"/>
        <v>-1</v>
      </c>
    </row>
    <row r="30" spans="1:13" x14ac:dyDescent="0.25">
      <c r="A30">
        <v>1.2622</v>
      </c>
      <c r="B30">
        <f t="shared" si="0"/>
        <v>1.1234767465328332</v>
      </c>
      <c r="C30">
        <f t="shared" si="1"/>
        <v>0.95276083418852775</v>
      </c>
      <c r="D30">
        <f t="shared" si="4"/>
        <v>-7.8500000000000014</v>
      </c>
      <c r="E30">
        <f t="shared" si="2"/>
        <v>0.10112817583875683</v>
      </c>
      <c r="F30">
        <f t="shared" si="3"/>
        <v>0.85166949294601924</v>
      </c>
      <c r="L30">
        <f t="shared" si="5"/>
        <v>1.3660532401593977</v>
      </c>
      <c r="M30">
        <f t="shared" si="6"/>
        <v>-1</v>
      </c>
    </row>
    <row r="31" spans="1:13" x14ac:dyDescent="0.25">
      <c r="A31">
        <v>1.2730999999999999</v>
      </c>
      <c r="B31">
        <f t="shared" si="0"/>
        <v>1.1283173312503889</v>
      </c>
      <c r="C31">
        <f t="shared" si="1"/>
        <v>0.95601473556374161</v>
      </c>
      <c r="D31">
        <f t="shared" si="4"/>
        <v>1.089999999999991</v>
      </c>
      <c r="E31">
        <f t="shared" si="2"/>
        <v>0.10486251814107743</v>
      </c>
      <c r="F31">
        <f t="shared" si="3"/>
        <v>0.85463562421115624</v>
      </c>
      <c r="L31">
        <f t="shared" si="5"/>
        <v>1.2903597196935666</v>
      </c>
      <c r="M31">
        <f t="shared" si="6"/>
        <v>-1</v>
      </c>
    </row>
    <row r="32" spans="1:13" x14ac:dyDescent="0.25">
      <c r="A32">
        <v>1.2715000000000001</v>
      </c>
      <c r="B32">
        <f t="shared" si="0"/>
        <v>1.1276080879454529</v>
      </c>
      <c r="C32">
        <f t="shared" si="1"/>
        <v>0.95554420223916114</v>
      </c>
      <c r="D32">
        <f t="shared" si="4"/>
        <v>-0.15999999999998238</v>
      </c>
      <c r="E32">
        <f t="shared" si="2"/>
        <v>0.10431636451172771</v>
      </c>
      <c r="F32">
        <f t="shared" si="3"/>
        <v>0.85420367720834989</v>
      </c>
      <c r="L32">
        <f t="shared" si="5"/>
        <v>1.3219456801321685</v>
      </c>
      <c r="M32">
        <f t="shared" si="6"/>
        <v>1</v>
      </c>
    </row>
    <row r="33" spans="1:13" x14ac:dyDescent="0.25">
      <c r="A33">
        <v>1.2596000000000001</v>
      </c>
      <c r="B33">
        <f t="shared" si="0"/>
        <v>1.1223190277278561</v>
      </c>
      <c r="C33">
        <f t="shared" si="1"/>
        <v>0.95196793866320017</v>
      </c>
      <c r="D33">
        <f t="shared" si="4"/>
        <v>-1.1900000000000022</v>
      </c>
      <c r="E33">
        <f t="shared" si="2"/>
        <v>0.10023265196450631</v>
      </c>
      <c r="F33">
        <f t="shared" si="3"/>
        <v>0.85095379616778888</v>
      </c>
      <c r="L33">
        <f t="shared" si="5"/>
        <v>1.3174794617877426</v>
      </c>
      <c r="M33">
        <f t="shared" si="6"/>
        <v>1</v>
      </c>
    </row>
    <row r="34" spans="1:13" x14ac:dyDescent="0.25">
      <c r="A34">
        <v>1.2593000000000001</v>
      </c>
      <c r="B34">
        <f t="shared" si="0"/>
        <v>1.1221853679316978</v>
      </c>
      <c r="C34">
        <f t="shared" si="1"/>
        <v>0.9518760365100094</v>
      </c>
      <c r="D34">
        <f t="shared" si="4"/>
        <v>-2.9999999999996696E-2</v>
      </c>
      <c r="E34">
        <f t="shared" si="2"/>
        <v>0.10012920335980822</v>
      </c>
      <c r="F34">
        <f t="shared" si="3"/>
        <v>0.8508710117455206</v>
      </c>
      <c r="L34">
        <f t="shared" si="5"/>
        <v>1.3061543482063995</v>
      </c>
      <c r="M34">
        <f t="shared" si="6"/>
        <v>1</v>
      </c>
    </row>
    <row r="35" spans="1:13" x14ac:dyDescent="0.25">
      <c r="A35">
        <v>1.2692000000000001</v>
      </c>
      <c r="B35">
        <f t="shared" si="0"/>
        <v>1.1265877684406129</v>
      </c>
      <c r="C35">
        <f t="shared" si="1"/>
        <v>0.95486352527937712</v>
      </c>
      <c r="D35">
        <f t="shared" si="4"/>
        <v>0.99000000000000199</v>
      </c>
      <c r="E35">
        <f t="shared" si="2"/>
        <v>0.10353006342837467</v>
      </c>
      <c r="F35">
        <f t="shared" si="3"/>
        <v>0.8535806813475415</v>
      </c>
      <c r="L35">
        <f t="shared" si="5"/>
        <v>1.3090158934061749</v>
      </c>
      <c r="M35">
        <f t="shared" si="6"/>
        <v>1</v>
      </c>
    </row>
    <row r="36" spans="1:13" x14ac:dyDescent="0.25">
      <c r="A36">
        <v>1.2717000000000001</v>
      </c>
      <c r="B36">
        <f t="shared" si="0"/>
        <v>1.1276967677527501</v>
      </c>
      <c r="C36">
        <f t="shared" si="1"/>
        <v>0.95560315270565677</v>
      </c>
      <c r="D36">
        <f t="shared" si="4"/>
        <v>0.24999999999999467</v>
      </c>
      <c r="E36">
        <f t="shared" si="2"/>
        <v>0.10438467128788351</v>
      </c>
      <c r="F36">
        <f t="shared" si="3"/>
        <v>0.85425773518789316</v>
      </c>
      <c r="L36">
        <f t="shared" si="5"/>
        <v>1.3188790927651235</v>
      </c>
      <c r="M36">
        <f t="shared" si="6"/>
        <v>-1</v>
      </c>
    </row>
    <row r="37" spans="1:13" x14ac:dyDescent="0.25">
      <c r="A37">
        <v>1.3358000000000001</v>
      </c>
      <c r="B37">
        <f t="shared" si="0"/>
        <v>1.1557681428383464</v>
      </c>
      <c r="C37">
        <f t="shared" si="1"/>
        <v>0.97251519660612495</v>
      </c>
      <c r="D37">
        <f t="shared" si="4"/>
        <v>6.4100000000000046</v>
      </c>
      <c r="E37">
        <f t="shared" si="2"/>
        <v>0.12574143912871555</v>
      </c>
      <c r="F37">
        <f t="shared" si="3"/>
        <v>0.87065975892720315</v>
      </c>
      <c r="L37">
        <f t="shared" si="5"/>
        <v>1.318711434361548</v>
      </c>
      <c r="M37">
        <f t="shared" si="6"/>
        <v>1</v>
      </c>
    </row>
    <row r="38" spans="1:13" x14ac:dyDescent="0.25">
      <c r="A38">
        <v>1.3909</v>
      </c>
      <c r="B38">
        <f t="shared" si="0"/>
        <v>1.1793642355099632</v>
      </c>
      <c r="C38">
        <f t="shared" si="1"/>
        <v>0.98386224807053191</v>
      </c>
      <c r="D38">
        <f t="shared" si="4"/>
        <v>5.5099999999999927</v>
      </c>
      <c r="E38">
        <f t="shared" si="2"/>
        <v>0.143295907124072</v>
      </c>
      <c r="F38">
        <f t="shared" si="3"/>
        <v>0.88336873986208631</v>
      </c>
      <c r="L38">
        <f t="shared" si="5"/>
        <v>1.3797589963710555</v>
      </c>
      <c r="M38">
        <f t="shared" si="6"/>
        <v>1</v>
      </c>
    </row>
    <row r="39" spans="1:13" x14ac:dyDescent="0.25">
      <c r="A39">
        <v>1.4027000000000001</v>
      </c>
      <c r="B39">
        <f t="shared" si="0"/>
        <v>1.184356365288759</v>
      </c>
      <c r="C39">
        <f t="shared" si="1"/>
        <v>0.98590504875463014</v>
      </c>
      <c r="D39">
        <f t="shared" si="4"/>
        <v>1.1800000000000033</v>
      </c>
      <c r="E39">
        <f t="shared" si="2"/>
        <v>0.14696479698974746</v>
      </c>
      <c r="F39">
        <f t="shared" si="3"/>
        <v>0.88593386666304175</v>
      </c>
      <c r="L39">
        <f t="shared" si="5"/>
        <v>1.4137521225358645</v>
      </c>
      <c r="M39">
        <f t="shared" si="6"/>
        <v>1</v>
      </c>
    </row>
    <row r="40" spans="1:13" x14ac:dyDescent="0.25">
      <c r="A40">
        <v>1.3917999999999999</v>
      </c>
      <c r="B40">
        <f t="shared" si="0"/>
        <v>1.1797457353175724</v>
      </c>
      <c r="C40">
        <f t="shared" si="1"/>
        <v>0.98402288440142005</v>
      </c>
      <c r="D40">
        <f t="shared" si="4"/>
        <v>-1.0900000000000132</v>
      </c>
      <c r="E40">
        <f t="shared" si="2"/>
        <v>0.14357683215899611</v>
      </c>
      <c r="F40">
        <f t="shared" si="3"/>
        <v>0.88356627646334973</v>
      </c>
      <c r="L40">
        <f t="shared" si="5"/>
        <v>1.4098135878984379</v>
      </c>
      <c r="M40">
        <f t="shared" si="6"/>
        <v>1</v>
      </c>
    </row>
    <row r="41" spans="1:13" x14ac:dyDescent="0.25">
      <c r="A41">
        <v>1.345</v>
      </c>
      <c r="B41">
        <f t="shared" si="0"/>
        <v>1.1597413504743201</v>
      </c>
      <c r="C41">
        <f t="shared" si="1"/>
        <v>0.97461613243726408</v>
      </c>
      <c r="D41">
        <f t="shared" si="4"/>
        <v>-4.6799999999999953</v>
      </c>
      <c r="E41">
        <f t="shared" si="2"/>
        <v>0.12872228433842678</v>
      </c>
      <c r="F41">
        <f t="shared" si="3"/>
        <v>0.87286796332988947</v>
      </c>
      <c r="L41">
        <f t="shared" si="5"/>
        <v>1.3968109689239465</v>
      </c>
      <c r="M41">
        <f t="shared" si="6"/>
        <v>1</v>
      </c>
    </row>
    <row r="42" spans="1:13" x14ac:dyDescent="0.25">
      <c r="A42">
        <v>1.3265</v>
      </c>
      <c r="B42">
        <f t="shared" si="0"/>
        <v>1.1517378173872732</v>
      </c>
      <c r="C42">
        <f t="shared" si="1"/>
        <v>0.97030776516039308</v>
      </c>
      <c r="D42">
        <f t="shared" si="4"/>
        <v>-1.8499999999999961</v>
      </c>
      <c r="E42">
        <f t="shared" si="2"/>
        <v>0.12270725431834797</v>
      </c>
      <c r="F42">
        <f t="shared" si="3"/>
        <v>0.8683913066271528</v>
      </c>
      <c r="L42">
        <f t="shared" si="5"/>
        <v>1.3565224187823743</v>
      </c>
      <c r="M42">
        <f t="shared" si="6"/>
        <v>1</v>
      </c>
    </row>
    <row r="43" spans="1:13" x14ac:dyDescent="0.25">
      <c r="A43">
        <v>1.2983</v>
      </c>
      <c r="B43">
        <f t="shared" si="0"/>
        <v>1.1394296819023102</v>
      </c>
      <c r="C43">
        <f t="shared" si="1"/>
        <v>0.96310204528632548</v>
      </c>
      <c r="D43">
        <f t="shared" si="4"/>
        <v>-2.8200000000000003</v>
      </c>
      <c r="E43">
        <f t="shared" si="2"/>
        <v>0.11337505709490224</v>
      </c>
      <c r="F43">
        <f t="shared" si="3"/>
        <v>0.86128488125471836</v>
      </c>
      <c r="L43">
        <f t="shared" si="5"/>
        <v>1.3515085178512929</v>
      </c>
      <c r="M43">
        <f t="shared" si="6"/>
        <v>1</v>
      </c>
    </row>
    <row r="44" spans="1:13" x14ac:dyDescent="0.25">
      <c r="A44">
        <v>1.2811999999999999</v>
      </c>
      <c r="B44">
        <f t="shared" si="0"/>
        <v>1.1319010557464817</v>
      </c>
      <c r="C44">
        <f t="shared" si="1"/>
        <v>0.95835922868687262</v>
      </c>
      <c r="D44">
        <f t="shared" si="4"/>
        <v>-1.7100000000000115</v>
      </c>
      <c r="E44">
        <f t="shared" si="2"/>
        <v>0.10761692999178413</v>
      </c>
      <c r="F44">
        <f t="shared" si="3"/>
        <v>0.85680430736146884</v>
      </c>
      <c r="L44">
        <f t="shared" si="5"/>
        <v>1.3294273537373349</v>
      </c>
      <c r="M44">
        <f t="shared" si="6"/>
        <v>-1</v>
      </c>
    </row>
    <row r="45" spans="1:13" x14ac:dyDescent="0.25">
      <c r="A45">
        <v>1.2922</v>
      </c>
      <c r="B45">
        <f t="shared" si="0"/>
        <v>1.1367497525840944</v>
      </c>
      <c r="C45">
        <f t="shared" si="1"/>
        <v>0.96144240441948248</v>
      </c>
      <c r="D45">
        <f t="shared" si="4"/>
        <v>1.1000000000000121</v>
      </c>
      <c r="E45">
        <f t="shared" si="2"/>
        <v>0.11132973670415008</v>
      </c>
      <c r="F45">
        <f t="shared" si="3"/>
        <v>0.85970163381172671</v>
      </c>
      <c r="L45">
        <f t="shared" si="5"/>
        <v>1.3202987691315637</v>
      </c>
      <c r="M45">
        <f t="shared" si="6"/>
        <v>-1</v>
      </c>
    </row>
    <row r="46" spans="1:13" x14ac:dyDescent="0.25">
      <c r="A46">
        <v>1.2861</v>
      </c>
      <c r="B46">
        <f t="shared" si="0"/>
        <v>1.1340634902861479</v>
      </c>
      <c r="C46">
        <f t="shared" si="1"/>
        <v>0.95974698839170403</v>
      </c>
      <c r="D46">
        <f t="shared" si="4"/>
        <v>-0.60999999999999943</v>
      </c>
      <c r="E46">
        <f t="shared" si="2"/>
        <v>0.10927473823029511</v>
      </c>
      <c r="F46">
        <f t="shared" si="3"/>
        <v>0.85810169336562669</v>
      </c>
      <c r="L46">
        <f t="shared" si="5"/>
        <v>1.3355474583516596</v>
      </c>
      <c r="M46">
        <f t="shared" si="6"/>
        <v>1</v>
      </c>
    </row>
    <row r="47" spans="1:13" x14ac:dyDescent="0.25">
      <c r="A47">
        <v>1.2837000000000001</v>
      </c>
      <c r="B47">
        <f t="shared" si="0"/>
        <v>1.1330048543585327</v>
      </c>
      <c r="C47">
        <f t="shared" si="1"/>
        <v>0.95907014653328471</v>
      </c>
      <c r="D47">
        <f t="shared" si="4"/>
        <v>-0.23999999999999577</v>
      </c>
      <c r="E47">
        <f t="shared" si="2"/>
        <v>0.10846354120359523</v>
      </c>
      <c r="F47">
        <f t="shared" si="3"/>
        <v>0.85746760114439879</v>
      </c>
      <c r="L47">
        <f t="shared" si="5"/>
        <v>1.3266982559432967</v>
      </c>
      <c r="M47">
        <f t="shared" si="6"/>
        <v>1</v>
      </c>
    </row>
    <row r="48" spans="1:13" x14ac:dyDescent="0.25">
      <c r="A48">
        <v>1.2676000000000001</v>
      </c>
      <c r="B48">
        <f t="shared" si="0"/>
        <v>1.1258774356030057</v>
      </c>
      <c r="C48">
        <f t="shared" si="1"/>
        <v>0.95438703148315862</v>
      </c>
      <c r="D48">
        <f t="shared" si="4"/>
        <v>-1.6100000000000003</v>
      </c>
      <c r="E48">
        <f t="shared" si="2"/>
        <v>0.10298223051826293</v>
      </c>
      <c r="F48">
        <f t="shared" si="3"/>
        <v>0.85314584782111458</v>
      </c>
      <c r="L48">
        <f t="shared" si="5"/>
        <v>1.3259781894238143</v>
      </c>
      <c r="M48">
        <f t="shared" si="6"/>
        <v>1</v>
      </c>
    </row>
    <row r="49" spans="1:13" x14ac:dyDescent="0.25">
      <c r="A49">
        <v>1.266</v>
      </c>
      <c r="B49">
        <f t="shared" si="0"/>
        <v>1.1251666543228163</v>
      </c>
      <c r="C49">
        <f t="shared" si="1"/>
        <v>0.9539080944566608</v>
      </c>
      <c r="D49">
        <f t="shared" si="4"/>
        <v>-0.16000000000000458</v>
      </c>
      <c r="E49">
        <f t="shared" si="2"/>
        <v>0.10243370568133631</v>
      </c>
      <c r="F49">
        <f t="shared" si="3"/>
        <v>0.85270982554848762</v>
      </c>
      <c r="L49">
        <f t="shared" si="5"/>
        <v>1.3108250759390256</v>
      </c>
      <c r="M49">
        <f t="shared" si="6"/>
        <v>1</v>
      </c>
    </row>
    <row r="50" spans="1:13" x14ac:dyDescent="0.25">
      <c r="A50">
        <v>1.2927</v>
      </c>
      <c r="B50">
        <f t="shared" si="0"/>
        <v>1.1369696565871932</v>
      </c>
      <c r="C50">
        <f t="shared" si="1"/>
        <v>0.96157978741794925</v>
      </c>
      <c r="D50">
        <f t="shared" si="4"/>
        <v>2.6699999999999946</v>
      </c>
      <c r="E50">
        <f t="shared" si="2"/>
        <v>0.11149774880803018</v>
      </c>
      <c r="F50">
        <f t="shared" si="3"/>
        <v>0.85983203429851496</v>
      </c>
      <c r="L50">
        <f t="shared" si="5"/>
        <v>1.3135204858936542</v>
      </c>
      <c r="M50">
        <f t="shared" si="6"/>
        <v>1</v>
      </c>
    </row>
    <row r="51" spans="1:13" x14ac:dyDescent="0.25">
      <c r="A51">
        <v>1.3579000000000001</v>
      </c>
      <c r="B51">
        <f t="shared" si="0"/>
        <v>1.1652896635600953</v>
      </c>
      <c r="C51">
        <f t="shared" si="1"/>
        <v>0.97742304536924807</v>
      </c>
      <c r="D51">
        <f t="shared" si="4"/>
        <v>6.5200000000000147</v>
      </c>
      <c r="E51">
        <f t="shared" si="2"/>
        <v>0.13286778831908436</v>
      </c>
      <c r="F51">
        <f t="shared" si="3"/>
        <v>0.87590510623214402</v>
      </c>
      <c r="L51">
        <f t="shared" si="5"/>
        <v>1.3400673757425752</v>
      </c>
      <c r="M51">
        <f t="shared" si="6"/>
        <v>-1</v>
      </c>
    </row>
    <row r="52" spans="1:13" x14ac:dyDescent="0.25">
      <c r="A52">
        <v>1.3287</v>
      </c>
      <c r="B52">
        <f t="shared" si="0"/>
        <v>1.1526925001924841</v>
      </c>
      <c r="C52">
        <f t="shared" si="1"/>
        <v>0.97083753851863897</v>
      </c>
      <c r="D52">
        <f t="shared" si="4"/>
        <v>-2.9200000000000115</v>
      </c>
      <c r="E52">
        <f t="shared" si="2"/>
        <v>0.12342693500442116</v>
      </c>
      <c r="F52">
        <f t="shared" si="3"/>
        <v>0.86893124660670795</v>
      </c>
      <c r="L52">
        <f t="shared" si="5"/>
        <v>1.394864043927954</v>
      </c>
      <c r="M52">
        <f t="shared" si="6"/>
        <v>-1</v>
      </c>
    </row>
    <row r="53" spans="1:13" x14ac:dyDescent="0.25">
      <c r="A53">
        <v>1.3483000000000001</v>
      </c>
      <c r="L53">
        <f t="shared" si="5"/>
        <v>1.3501688422010787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Linear Regression</vt:lpstr>
      <vt:lpstr>Linear Regression 2</vt:lpstr>
      <vt:lpstr>Ridge Regression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2010-09-02T02:44:03Z</dcterms:created>
  <dcterms:modified xsi:type="dcterms:W3CDTF">2010-08-27T18:17:46Z</dcterms:modified>
</cp:coreProperties>
</file>